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40" windowHeight="9135" activeTab="0"/>
  </bookViews>
  <sheets>
    <sheet name="Förord" sheetId="1" r:id="rId1"/>
    <sheet name="Beräkningsformulär Status" sheetId="2" r:id="rId2"/>
    <sheet name="Nyttokategorier" sheetId="3" r:id="rId3"/>
    <sheet name="Nyttovärdesberäkning" sheetId="4" r:id="rId4"/>
    <sheet name="Åtgärdsdata" sheetId="5" r:id="rId5"/>
    <sheet name="Parametersammanställning" sheetId="6" r:id="rId6"/>
  </sheets>
  <definedNames/>
  <calcPr fullCalcOnLoad="1"/>
</workbook>
</file>

<file path=xl/comments4.xml><?xml version="1.0" encoding="utf-8"?>
<comments xmlns="http://schemas.openxmlformats.org/spreadsheetml/2006/main">
  <authors>
    <author>Mats</author>
  </authors>
  <commentList>
    <comment ref="C15" authorId="0">
      <text>
        <r>
          <rPr>
            <b/>
            <sz val="9"/>
            <rFont val="Tahoma"/>
            <family val="2"/>
          </rPr>
          <t>Mats:</t>
        </r>
        <r>
          <rPr>
            <sz val="9"/>
            <rFont val="Tahoma"/>
            <family val="2"/>
          </rPr>
          <t xml:space="preserve">
Eller ska det vara "naturligt flöde"? Kan väl även vara minskade flöden som är bra?</t>
        </r>
      </text>
    </comment>
    <comment ref="B25" authorId="0">
      <text>
        <r>
          <rPr>
            <b/>
            <sz val="9"/>
            <rFont val="Tahoma"/>
            <family val="2"/>
          </rPr>
          <t>Mats:</t>
        </r>
        <r>
          <rPr>
            <sz val="9"/>
            <rFont val="Tahoma"/>
            <family val="2"/>
          </rPr>
          <t xml:space="preserve">
I den nuvarande utformningen är det samma åtgärder som ger upphov till nyttor i båda kategorierna. Antagligen kan de därför slås ihop till en kategori men detta behöver kontrolleras.  </t>
        </r>
      </text>
    </comment>
  </commentList>
</comments>
</file>

<file path=xl/sharedStrings.xml><?xml version="1.0" encoding="utf-8"?>
<sst xmlns="http://schemas.openxmlformats.org/spreadsheetml/2006/main" count="844" uniqueCount="404">
  <si>
    <t>Biotopvård</t>
  </si>
  <si>
    <t>-Kompensationsåtgärder i kraftverksmagasin/vattenmagasin</t>
  </si>
  <si>
    <t>--Avsmalning av åfåra</t>
  </si>
  <si>
    <t>--Breddning av vattendragsfåra</t>
  </si>
  <si>
    <t>--Flottledsåterställning</t>
  </si>
  <si>
    <t>--Utläggning av sten, block och lekgrus</t>
  </si>
  <si>
    <t>-Restaurering kantzoner</t>
  </si>
  <si>
    <t>--Ekologiskt funktionella kantzoner</t>
  </si>
  <si>
    <t>-Utläggning av död ved</t>
  </si>
  <si>
    <t>-Återställning av biotoper i sjöar</t>
  </si>
  <si>
    <t>-Återställning kulverterat vattendrag</t>
  </si>
  <si>
    <t>-Öppnande av sidofåra</t>
  </si>
  <si>
    <t>Dikesåtgärd</t>
  </si>
  <si>
    <t>-Tvåstegsdiken</t>
  </si>
  <si>
    <t>Fiskväg eller utrivning av vandringshinder</t>
  </si>
  <si>
    <t>-Fiskväg</t>
  </si>
  <si>
    <t>-Naturliknande fiskväg</t>
  </si>
  <si>
    <t>-Omläggning/byte av vägtrumma</t>
  </si>
  <si>
    <t>-T &amp; T Trap and transport</t>
  </si>
  <si>
    <t>-Teknisk fiskväg</t>
  </si>
  <si>
    <t>--Teknisk fiskväg för nedströmspassage</t>
  </si>
  <si>
    <t>--Ålyngelledare</t>
  </si>
  <si>
    <t>-Utrivning av vandringshinder</t>
  </si>
  <si>
    <t>--Utrivning damm</t>
  </si>
  <si>
    <t>Hydrologisk restaurering</t>
  </si>
  <si>
    <t>-Klunkning av vatten</t>
  </si>
  <si>
    <t>-Miljöanpassade flöden</t>
  </si>
  <si>
    <t>-Minimitappning/vatten i fiskväg vid vattenkraftverk</t>
  </si>
  <si>
    <t>-Proppning av diken</t>
  </si>
  <si>
    <t>Gödselhantering/spridning</t>
  </si>
  <si>
    <t>Våtmark</t>
  </si>
  <si>
    <t>Utsläppsreduktion enskilda avlopp</t>
  </si>
  <si>
    <t xml:space="preserve">-Permanent EA åtgärdat från IG till H </t>
  </si>
  <si>
    <t>-Permanent EA åtgärdat från IG till N</t>
  </si>
  <si>
    <t xml:space="preserve">-Permanent EA åtgärdat från N till H </t>
  </si>
  <si>
    <t>-Fritidshus EA åtgärdat från IG till N</t>
  </si>
  <si>
    <t>-Fritidshus EA åtgärdat från IG till H</t>
  </si>
  <si>
    <t>-Fritidshus EA åtgärdat från N till H</t>
  </si>
  <si>
    <t>-Permanent EA åtgärdat från IG till kommunalt VA</t>
  </si>
  <si>
    <t>-Permanent EA åtgärdat från N till kommunalt VA</t>
  </si>
  <si>
    <t>-Permanent EA åtgärdat från H till kommunalt VA</t>
  </si>
  <si>
    <t>-Fritidshus EA åtgärdat från IG till kommunalt VA</t>
  </si>
  <si>
    <t>-Fritidshus EA åtgärdat från N till kommunalt VA</t>
  </si>
  <si>
    <t>-Fritidshus EA åtgärdat från H till kommunalt VA</t>
  </si>
  <si>
    <t>Dräneringsåtgärder jord skog</t>
  </si>
  <si>
    <t>Reglerbar dränering</t>
  </si>
  <si>
    <t>Ökad rening vid reningsverk</t>
  </si>
  <si>
    <t>Jordbearbetning och strukturförbättring</t>
  </si>
  <si>
    <t>-Strukturkalkning</t>
  </si>
  <si>
    <t>-Kalkfilterdiken</t>
  </si>
  <si>
    <t>-Kalkfilter</t>
  </si>
  <si>
    <t>Skyddszon på åkermark</t>
  </si>
  <si>
    <t>-Skyddszoner i jordbruksmark - gräsbevuxna, oskördade</t>
  </si>
  <si>
    <t>-Installera efterfällning av fosfor</t>
  </si>
  <si>
    <t>-Våtmark för näringsretention</t>
  </si>
  <si>
    <t>-Våtmark - fosfordamm</t>
  </si>
  <si>
    <t>-Miljövänlig dikesrensning</t>
  </si>
  <si>
    <t>-Vårplöjning</t>
  </si>
  <si>
    <t>-Installera kemisk P-fällning</t>
  </si>
  <si>
    <t>-Ökad rening av P till 0,1 mg/l vid avloppsreningsverk</t>
  </si>
  <si>
    <t>-Dagvattendamm</t>
  </si>
  <si>
    <t>-Artificiell våtmark</t>
  </si>
  <si>
    <t>-Svackdiken</t>
  </si>
  <si>
    <t>-Infiltrationsmagasin</t>
  </si>
  <si>
    <t>-Biofilter</t>
  </si>
  <si>
    <t>Sjörestaurering</t>
  </si>
  <si>
    <t>-Fällning av P med AL-salt</t>
  </si>
  <si>
    <t>-Anpassade skyddszoner på åkermark</t>
  </si>
  <si>
    <t xml:space="preserve">Dagvattenåtgärder </t>
  </si>
  <si>
    <t xml:space="preserve">Fosfor - förbättrat gödselutnyttjande </t>
  </si>
  <si>
    <t>-P-gödsling enligt rekommendation</t>
  </si>
  <si>
    <t>-Gatusopning</t>
  </si>
  <si>
    <t>-Dagvattenbrunn</t>
  </si>
  <si>
    <t>-Permeabel vägbeläggning</t>
  </si>
  <si>
    <t>-Anlägga våtmark vid avloppsreningsverk</t>
  </si>
  <si>
    <t>-Öka dosering av P-fällningskemikalier</t>
  </si>
  <si>
    <t>-Installera 2-media sandfilter (motsv)</t>
  </si>
  <si>
    <t>-Flytta utsläppspunkt till lämpligare plats</t>
  </si>
  <si>
    <t>Miljöskyddsåtgärder enligt miljöstödet</t>
  </si>
  <si>
    <t xml:space="preserve">Minskat kväveläckage med fånggröda </t>
  </si>
  <si>
    <t>Vallodling i slättlanskapet (enligt miljöstödet)</t>
  </si>
  <si>
    <t>Kunskapshöjande aktivitet</t>
  </si>
  <si>
    <t>-Forskning</t>
  </si>
  <si>
    <t>-Åtgärdsutredning</t>
  </si>
  <si>
    <t>-Undersökande övervakning</t>
  </si>
  <si>
    <t>-Operativ övervakning</t>
  </si>
  <si>
    <t>-Installera kemisk P-fällning för bräddat avloppsvatten</t>
  </si>
  <si>
    <t>-Öka P-rening i avloppsreningsverk (ospecificerat)</t>
  </si>
  <si>
    <t>-Installera nytt kvävereningssteg</t>
  </si>
  <si>
    <t>-Extra kolkälla fördenitrifikation</t>
  </si>
  <si>
    <t>-Extra kolkälla efterdenitrifikation</t>
  </si>
  <si>
    <t>-Installera efterdenitrifikation (om nitrifikation finns)</t>
  </si>
  <si>
    <t>-Öka recirkulation (om fördenitrifikation)</t>
  </si>
  <si>
    <t>-Öka nitrifikation (basängvolym/bärarmaterial)</t>
  </si>
  <si>
    <t>-Öka N-rening i avloppsreningsverk (ospecificerat)</t>
  </si>
  <si>
    <t>-Vidarepumpa till effektivare avloppsreningsverk</t>
  </si>
  <si>
    <t>-Förbättra processtyrning/optimering</t>
  </si>
  <si>
    <t>Ökad fosfor/kväverening i industri</t>
  </si>
  <si>
    <t>-Åtgärdande av EA till normal skyddsnivå</t>
  </si>
  <si>
    <t>-Åtgärdande av EA till hög skyddsnivå</t>
  </si>
  <si>
    <t>-Åtgärdande av EA från normal skyddsnivå till hög skyddsnivå</t>
  </si>
  <si>
    <t>--Skyddszoner i jordbruksmark - gräsbevuxna, oskördade, avstånd 0-2 meter</t>
  </si>
  <si>
    <t>--Skyddszoner i jordbruksmark - gräsbevuxna, oskördade, avstånd 2-6 meter</t>
  </si>
  <si>
    <t>--Skyddszoner i jordbruksmark - gräsbevuxna, oskördade, avstånd 6-10 meter</t>
  </si>
  <si>
    <t>--Skyddszoner i jordbruksmark - gräsbevuxna, oskördade, avstånd 10-15 meter</t>
  </si>
  <si>
    <t>--Skyddszoner i jordbruksmark - gräsbevuxna, oskördade, avstånd 15-20 meter</t>
  </si>
  <si>
    <t>-Minskat fosforläckage vid spridning av stallgödsel</t>
  </si>
  <si>
    <t>Återställning av rätat vattendrag</t>
  </si>
  <si>
    <t>Restaurering av rensade eller rätade vattendrag</t>
  </si>
  <si>
    <t>Åtgärdsnamn</t>
  </si>
  <si>
    <t>VISSMEASURETYPE000802</t>
  </si>
  <si>
    <t>VISSMEASURETYPE000806</t>
  </si>
  <si>
    <t>VISSMEASURETYPE000807</t>
  </si>
  <si>
    <t>VISSMEASURETYPE000824</t>
  </si>
  <si>
    <t>VISSMEASURETYPE000888</t>
  </si>
  <si>
    <t>VISSMEASURETYPE000805</t>
  </si>
  <si>
    <t>VISSMEASURETYPE000825</t>
  </si>
  <si>
    <t>VISSMEASURETYPE000823</t>
  </si>
  <si>
    <t>VISSMEASURETYPE000810</t>
  </si>
  <si>
    <t>VISSMEASURETYPE000890</t>
  </si>
  <si>
    <t>VISSMEASURETYPE000812</t>
  </si>
  <si>
    <t>VISSMEASURETYPE000811</t>
  </si>
  <si>
    <t>VISSMEASURETYPE000829</t>
  </si>
  <si>
    <t>VISSMEASURETYPE000889</t>
  </si>
  <si>
    <t>VISSMEASURETYPE000713</t>
  </si>
  <si>
    <t>VISSMEASURETYPE000714</t>
  </si>
  <si>
    <t>VISSMEASURETYPE000803</t>
  </si>
  <si>
    <t>VISSMEASURETYPE000931</t>
  </si>
  <si>
    <t>VISSMEASURETYPE000816</t>
  </si>
  <si>
    <t>VISSMEASURETYPE000817</t>
  </si>
  <si>
    <t>VISSMEASURETYPE000819</t>
  </si>
  <si>
    <t>VISSMEASURETYPE000818</t>
  </si>
  <si>
    <t>VISSMEASURETYPE000821</t>
  </si>
  <si>
    <t>VISSMEASURETYPE000820</t>
  </si>
  <si>
    <t>VISSMEASURETYPE000808</t>
  </si>
  <si>
    <t>VISSMEASURETYPE000815</t>
  </si>
  <si>
    <t>VISSMEASURETYPE000804</t>
  </si>
  <si>
    <t>VISSMEASURETYPE000822</t>
  </si>
  <si>
    <t>VISSMEASURETYPE000827</t>
  </si>
  <si>
    <t>VISSMEASURETYPE000826</t>
  </si>
  <si>
    <t>VISSMEASURETYPE000828</t>
  </si>
  <si>
    <t>VISSMEASURETYPE000638</t>
  </si>
  <si>
    <t>VISSMEASURETYPE000693</t>
  </si>
  <si>
    <t>VISSMEASURETYPE000700</t>
  </si>
  <si>
    <t>VISSMEASURETYPE000701</t>
  </si>
  <si>
    <t>VISSMEASURETYPE000702</t>
  </si>
  <si>
    <t>VISSMEASURETYPE000703</t>
  </si>
  <si>
    <t>VISSMEASURETYPE000704</t>
  </si>
  <si>
    <t>VISSMEASURETYPE000705</t>
  </si>
  <si>
    <t>VISSMEASURETYPE000706</t>
  </si>
  <si>
    <t>VISSMEASURETYPE000707</t>
  </si>
  <si>
    <t>VISSMEASURETYPE000708</t>
  </si>
  <si>
    <t>VISSMEASURETYPE000709</t>
  </si>
  <si>
    <t>VISSMEASURETYPE000710</t>
  </si>
  <si>
    <t>VISSMEASURETYPE000711</t>
  </si>
  <si>
    <t>VISSMEASURETYPE000712</t>
  </si>
  <si>
    <t>VISSMEASURETYPE000715</t>
  </si>
  <si>
    <t>VISSMEASURETYPE000716</t>
  </si>
  <si>
    <t>VISSMEASURETYPE000717</t>
  </si>
  <si>
    <t>VISSMEASURETYPE000718</t>
  </si>
  <si>
    <t>VISSMEASURETYPE000719</t>
  </si>
  <si>
    <t>VISSMEASURETYPE000720</t>
  </si>
  <si>
    <t>VISSMEASURETYPE000721</t>
  </si>
  <si>
    <t>VISSMEASURETYPE000722</t>
  </si>
  <si>
    <t>VISSMEASURETYPE000723</t>
  </si>
  <si>
    <t>VISSMEASURETYPE000724</t>
  </si>
  <si>
    <t>VISSMEASURETYPE000725</t>
  </si>
  <si>
    <t>VISSMEASURETYPE000726</t>
  </si>
  <si>
    <t>VISSMEASURETYPE000730</t>
  </si>
  <si>
    <t>VISSMEASURETYPE000731</t>
  </si>
  <si>
    <t>VISSMEASURETYPE000783</t>
  </si>
  <si>
    <t>VISSMEASURETYPE000784</t>
  </si>
  <si>
    <t>VISSMEASURETYPE000785</t>
  </si>
  <si>
    <t>VISSMEASURETYPE000786</t>
  </si>
  <si>
    <t>VISSMEASURETYPE000787</t>
  </si>
  <si>
    <t>VISSMEASURETYPE000788</t>
  </si>
  <si>
    <t>VISSMEASURETYPE000790</t>
  </si>
  <si>
    <t>VISSMEASURETYPE000792</t>
  </si>
  <si>
    <t>VISSMEASURETYPE000793</t>
  </si>
  <si>
    <t>VISSMEASURETYPE000794</t>
  </si>
  <si>
    <t>VISSMEASURETYPE000795</t>
  </si>
  <si>
    <t>VISSMEASURETYPE000796</t>
  </si>
  <si>
    <t>VISSMEASURETYPE000797</t>
  </si>
  <si>
    <t>VISSMEASURETYPE000798</t>
  </si>
  <si>
    <t>VISSMEASURETYPE000799</t>
  </si>
  <si>
    <t>VISSMEASURETYPE000801</t>
  </si>
  <si>
    <t>VISSMEASURETYPE000893</t>
  </si>
  <si>
    <t>VISSMEASURETYPE000894</t>
  </si>
  <si>
    <t>VISSMEASURETYPE000895</t>
  </si>
  <si>
    <t>VISSMEASURETYPE000897</t>
  </si>
  <si>
    <t>VISSMEASURETYPE000898</t>
  </si>
  <si>
    <t>VISSMEASURETYPE000899</t>
  </si>
  <si>
    <t>VISSMEASURETYPE000900</t>
  </si>
  <si>
    <t>VISSMEASURETYPE000901</t>
  </si>
  <si>
    <t>VISSMEASURETYPE000902</t>
  </si>
  <si>
    <t>VISSMEASURETYPE000903</t>
  </si>
  <si>
    <t>VISSMEASURETYPE000904</t>
  </si>
  <si>
    <t>VISSMEASURETYPE000905</t>
  </si>
  <si>
    <t>VISSMEASURETYPE000910</t>
  </si>
  <si>
    <t>VISSMEASURETYPE000911</t>
  </si>
  <si>
    <t>VISSMEASURETYPE000912</t>
  </si>
  <si>
    <t>VISSMEASURETYPE000913</t>
  </si>
  <si>
    <t>VISSMEASURETYPE000914</t>
  </si>
  <si>
    <t>VISSMEASURETYPE000915</t>
  </si>
  <si>
    <t>VISSMEASURETYPE000916</t>
  </si>
  <si>
    <t>VISSMEASURETYPE000917</t>
  </si>
  <si>
    <t>VISSMEASURETYPE000918</t>
  </si>
  <si>
    <t>VISSMEASURETYPE000919</t>
  </si>
  <si>
    <t>VISSMEASURETYPE000920</t>
  </si>
  <si>
    <t>VISSMEASURETYPE000921</t>
  </si>
  <si>
    <t>VISSMEASURETYPE000923</t>
  </si>
  <si>
    <t>VISSMEASURETYPE000924</t>
  </si>
  <si>
    <t>VISSMEASURETYPE000925</t>
  </si>
  <si>
    <t>VISSMEASURETYPE000926</t>
  </si>
  <si>
    <t>VISSMEASURETYPE000927</t>
  </si>
  <si>
    <t>VISSMEASURETYPE000928</t>
  </si>
  <si>
    <t>VISSMEASURETYPE000929</t>
  </si>
  <si>
    <t>VISSMEASURETYPE000930</t>
  </si>
  <si>
    <t>VISSMEASURETYPE000933</t>
  </si>
  <si>
    <t>Bottenfauna</t>
  </si>
  <si>
    <t>Fisk</t>
  </si>
  <si>
    <t>Näringsämnen</t>
  </si>
  <si>
    <t>Särskilda förorenande ämnen</t>
  </si>
  <si>
    <t>Konnektivitet</t>
  </si>
  <si>
    <t>Morfologiskt tillstånd</t>
  </si>
  <si>
    <t>BKF1</t>
  </si>
  <si>
    <t>BKF2</t>
  </si>
  <si>
    <t>BKF3</t>
  </si>
  <si>
    <t>FKKF1</t>
  </si>
  <si>
    <t>HKF1</t>
  </si>
  <si>
    <t>HKF2</t>
  </si>
  <si>
    <t>HKF3</t>
  </si>
  <si>
    <t xml:space="preserve">Biologiska kvalitetsfaktorer, </t>
  </si>
  <si>
    <t>sjöar och vattendrag</t>
  </si>
  <si>
    <t>Fysikaliskt-kemiska kvalitetsfaktorer,</t>
  </si>
  <si>
    <t xml:space="preserve"> sjöar och vattendrag</t>
  </si>
  <si>
    <t>FKKF2</t>
  </si>
  <si>
    <t>Ingen effekt</t>
  </si>
  <si>
    <t>Fysikaliskt-kemiska kvalitetsfaktorer</t>
  </si>
  <si>
    <t>Hydromorfologiska kvalitetsfaktorer</t>
  </si>
  <si>
    <t>Biologiska kvalitetsfaktorer</t>
  </si>
  <si>
    <t>Vikt</t>
  </si>
  <si>
    <t>Miljöproblem</t>
  </si>
  <si>
    <t>Hydromorfologi</t>
  </si>
  <si>
    <t>Övergödning</t>
  </si>
  <si>
    <t>H</t>
  </si>
  <si>
    <t>G</t>
  </si>
  <si>
    <t>D</t>
  </si>
  <si>
    <t>Huvudavrinningsområde</t>
  </si>
  <si>
    <t>Sjöar</t>
  </si>
  <si>
    <t>Vattendrag</t>
  </si>
  <si>
    <t>Antal ytvattenförekomster</t>
  </si>
  <si>
    <t>Potentiell statusförbättring</t>
  </si>
  <si>
    <t>M-G</t>
  </si>
  <si>
    <t>D-G</t>
  </si>
  <si>
    <t>Statusförbättring från Dålig till God</t>
  </si>
  <si>
    <t>O-G</t>
  </si>
  <si>
    <t>Statusförbättring från Otillfredsställande till God</t>
  </si>
  <si>
    <t>Statusförbättring från Måttlig till God</t>
  </si>
  <si>
    <t>Övrigt</t>
  </si>
  <si>
    <t>Områdesinformation</t>
  </si>
  <si>
    <t>Åtgärdseffekt</t>
  </si>
  <si>
    <t xml:space="preserve">Beräkning av åtgärdernas effektivitet och geografiska betydelse  </t>
  </si>
  <si>
    <t>Effektivitet av åtgärder mot hydromorfologiska problem och övergödning med avseende på relevanta kvalitesfaktorer</t>
  </si>
  <si>
    <t>Geografisk betydelse</t>
  </si>
  <si>
    <t>15 &lt; Berörda VF ≤ 75</t>
  </si>
  <si>
    <t>75 &lt; Berörda VF</t>
  </si>
  <si>
    <t>(%)</t>
  </si>
  <si>
    <r>
      <t xml:space="preserve">Berörda VF </t>
    </r>
    <r>
      <rPr>
        <b/>
        <sz val="10"/>
        <rFont val="Calibri"/>
        <family val="2"/>
      </rPr>
      <t>≤</t>
    </r>
    <r>
      <rPr>
        <b/>
        <sz val="10"/>
        <rFont val="Arial"/>
        <family val="2"/>
      </rPr>
      <t xml:space="preserve"> 15</t>
    </r>
  </si>
  <si>
    <t>Medel</t>
  </si>
  <si>
    <t>Statusen i berörd VF är redan G eller H</t>
  </si>
  <si>
    <t>Resultat</t>
  </si>
  <si>
    <t>M</t>
  </si>
  <si>
    <t>O</t>
  </si>
  <si>
    <t>Antal</t>
  </si>
  <si>
    <t>Vikt för potentiell statusförbättring</t>
  </si>
  <si>
    <t>Effekt</t>
  </si>
  <si>
    <t>Kriterie (%)</t>
  </si>
  <si>
    <t>Berörda VF</t>
  </si>
  <si>
    <t>Övergripande vikt</t>
  </si>
  <si>
    <t>Övrigt (G eller H)</t>
  </si>
  <si>
    <t>D-G eller O-G (D/O)</t>
  </si>
  <si>
    <t>M-G (M)</t>
  </si>
  <si>
    <t>Låg</t>
  </si>
  <si>
    <t>Måttlig</t>
  </si>
  <si>
    <t>Hög</t>
  </si>
  <si>
    <t>Σ</t>
  </si>
  <si>
    <t>Övergripande betydelse i HARO</t>
  </si>
  <si>
    <t>Hydrologisk regim/hydrografiska villkor (det senare för kustvatten)</t>
  </si>
  <si>
    <t>Oklar effekt</t>
  </si>
  <si>
    <t>Ekologi</t>
  </si>
  <si>
    <t>Tillhandahållande och rening av vatten</t>
  </si>
  <si>
    <t>Översvämningsskydd</t>
  </si>
  <si>
    <t>Erosionsskydd</t>
  </si>
  <si>
    <t>Klimatpåverkan</t>
  </si>
  <si>
    <t>Betydelse i  HARO:t</t>
  </si>
  <si>
    <t>ÅtgärdstypsID</t>
  </si>
  <si>
    <t>Turism och rekreation</t>
  </si>
  <si>
    <t>Poäng (0-5)</t>
  </si>
  <si>
    <t>Slutpoäng nyttokategori</t>
  </si>
  <si>
    <t>Vägningsfaktor</t>
  </si>
  <si>
    <t>Viktandel</t>
  </si>
  <si>
    <t>Nyttovärde</t>
  </si>
  <si>
    <t>Summa nyttovärde</t>
  </si>
  <si>
    <t>Summa</t>
  </si>
  <si>
    <t>Åtgärder med betydelse för gröna korridorer</t>
  </si>
  <si>
    <t>Åtgärder med direkt betydelse för habitat</t>
  </si>
  <si>
    <t>Andel av alla VF som omfattas av åtgärder (%)</t>
  </si>
  <si>
    <t>X</t>
  </si>
  <si>
    <t>E1. Kontinuitet</t>
  </si>
  <si>
    <t>E2. Gröna korridorer</t>
  </si>
  <si>
    <t>E3.Status angränsande vattenförekomster</t>
  </si>
  <si>
    <t>E4. Habitatförbättringar</t>
  </si>
  <si>
    <t>E3. Status angränsande vattenförekomster</t>
  </si>
  <si>
    <t>Informationen nedan används för skattning av de tillkommande nyttorna till följd av åtgärder mot övergödning och hydromorfologiska problem</t>
  </si>
  <si>
    <t xml:space="preserve">T1. Ökat flöde </t>
  </si>
  <si>
    <t xml:space="preserve">T2. Förbättrad vattenkvalitet </t>
  </si>
  <si>
    <t>F1. Ökad retentionskapacitet</t>
  </si>
  <si>
    <t>F2.Reducerade flödestoppar</t>
  </si>
  <si>
    <t>ER1. Minskad erosion</t>
  </si>
  <si>
    <t>C1. Ökat upptag av klimatgaser</t>
  </si>
  <si>
    <t>C2. Minskade utsläpp av klimatgaser</t>
  </si>
  <si>
    <t>T1. Ökat flöde</t>
  </si>
  <si>
    <t>T2. Förbättrad vattenkvalitet</t>
  </si>
  <si>
    <t>Andelen positiv påverkan på relevant KF (%)</t>
  </si>
  <si>
    <t>Åtgärder med betydelse för retentionskapacitet</t>
  </si>
  <si>
    <t>Åtgärder med direkt betydelse för erosion</t>
  </si>
  <si>
    <t>E2. Gröna korridorer (terrestra habitat).</t>
  </si>
  <si>
    <t>ToR1.Biologisk återställning</t>
  </si>
  <si>
    <t>ToR2. Förbättrad vattenkvalitet</t>
  </si>
  <si>
    <t xml:space="preserve">ToR3. Naturliga flöden </t>
  </si>
  <si>
    <t>ToR1. Biologisk återställning</t>
  </si>
  <si>
    <t>Åtgärder med betydelse för naturliga flöden</t>
  </si>
  <si>
    <t>Åtgärdseffekt fördelat på respektive kvalitetssfaktor (%)</t>
  </si>
  <si>
    <t>Summa påverkade VF</t>
  </si>
  <si>
    <t>Antal positivt påverkade VF med avseende FKKF1 och FKKF2.</t>
  </si>
  <si>
    <t>Antal positivt påverkade VF med avseende HKF1 och HKF2.</t>
  </si>
  <si>
    <t>Åtgärder med betydelse för upptag av växthusgaser.</t>
  </si>
  <si>
    <t>Effektkategori E1 gäller endast för HYMO-åtgärder då inga effekter på kontinuitet uppstår till följd av åtgärder mot övergödning. Utgörs av kvoten mellan positivt påverkade statusklassningar för kvalitetsfaktorn HKF1 och antalet klassade VF som understiger God status map. HKF1 i HAROt.</t>
  </si>
  <si>
    <t xml:space="preserve">Bedömningen baseras på antalet unika VF som berörs av de åtgärder som bedöms ha en positiv effekt på förekomsten av gröna korridorer i landsskapet. Antalet relateras till totala antalet VF i HAROt. </t>
  </si>
  <si>
    <t xml:space="preserve">Bedömningen baseras på antalet unika VF som berörs av FKKF1 och FKKF2 (Fys-Kem) samt HKF1 och HK2 (Hymo) med betydelse för nedströms liggande VF. Andelen berörda VF i förhållande till totala antalet VF i HAROt avgör poängen tillsammans med en kvalitativ bedömning av den relativa betydelsen av effekterna.   </t>
  </si>
  <si>
    <t xml:space="preserve">Bedömningen baseras på antalet unika VF som berörs av de åtgärder som bedöms ha en positiv effekt på vattenanknutna habitat, se vilka åtgärder som berörs i beräkningsformuläret. Antalet relateras till totala antalet VF i HAROt. </t>
  </si>
  <si>
    <t xml:space="preserve">Bedömningen baseras på antalet unika VF som berörs positivt map. HKF1 och HKF2 genom föreslagna åtgärder. Antalet statusförbättringar relateras till totala VF i HAROt. </t>
  </si>
  <si>
    <t xml:space="preserve">Bedömningen baseras på antalet unika VF som berörs av de åtgärder som bedöms ha en positiv effekt på retentionskapaciteten i landskapet. Antalet relateras till totala antalet VF i HAROt. </t>
  </si>
  <si>
    <t>Bedömningen baseras på antal unika VF som berörs positivt map. HKF1 och HKF2 genom föreslagna åtgärder. Antalet statusförbättringar relateras till totala antalet statusförbättringar som följer av åtgärdsprogrammet. Antalet relateras till totala antalet VF i HAROt.</t>
  </si>
  <si>
    <t>Bedömningen baseras på antalet unika VF som påverkas av åtgärder inom C1 . Antalet relateras till totala antalet VF i HAROt.</t>
  </si>
  <si>
    <t>Bedömningen baseras på antalet unika VF som påverkas av åtgärder inom C2 . Antalet relateras till totala antalet VF i HAROt.</t>
  </si>
  <si>
    <t xml:space="preserve">Bedömningen baseras på antalet unika VF som berörs posistivt map. FKKF1 och FKKF2 . Andelen berörda VF i förhållande till totala antalet VF i HAROt avgör poängen tillsammans med en kvalitativ bedömning av den relativa betydelsen av effekterna.    </t>
  </si>
  <si>
    <t xml:space="preserve">Kommentar till poängbedömningarna </t>
  </si>
  <si>
    <t xml:space="preserve">Poängbedömningar </t>
  </si>
  <si>
    <t>Ange vilka åtgärder som analysen omfattar (X)</t>
  </si>
  <si>
    <t>E1. Kontinuitet (ej relevant för analys av åtgärder mot övergödning)</t>
  </si>
  <si>
    <t>Justeringsfaktor (%)</t>
  </si>
  <si>
    <t>Bedömningen baseras på antalet unika VF som påverkas av åtgärder med effekt på ToR1. Antalet relateras till totala antalet VF i HAROt.</t>
  </si>
  <si>
    <t>ToR3. Naturliga flöden (ej relevant för analyser av åtgärder mot övergödning)</t>
  </si>
  <si>
    <t>Nyttokategori</t>
  </si>
  <si>
    <t>Effektkategori</t>
  </si>
  <si>
    <t xml:space="preserve">Beräknas automatiskt </t>
  </si>
  <si>
    <t>Antal positivt påverkade VF med avseende på någon av FKKF1 och FKKF2, samt HKF1 och HKF2.</t>
  </si>
  <si>
    <t>Kvalitetsfaktorer i analysen</t>
  </si>
  <si>
    <t xml:space="preserve">sjöar och vattendrag,  </t>
  </si>
  <si>
    <t>Hydromorfologiska</t>
  </si>
  <si>
    <t>kvalitetsfaktorer,</t>
  </si>
  <si>
    <t>Kiselalger (IPS-index) (i vattendrag), Växtplankton (i sjöar)</t>
  </si>
  <si>
    <t>Antal klassade VF som understiger God status map. HKF1 i HAROt.</t>
  </si>
  <si>
    <t>Fylls i av användaren</t>
  </si>
  <si>
    <t>Effektkategori E1 gäller endast för HYMO-åtgärder då inga effekter på kontinuitet uppstår till följd av åtgärder mot övergödning. Utgörs av kvoten mellan antalet berörda vattenförekomster avseende kvalitetsfaktorn HKF1 och antalet klassade VF som understiger God status map. HKF1 i HAROt.</t>
  </si>
  <si>
    <r>
      <t xml:space="preserve">Antalet unika VF som påverkas av åtgärder inom E2 beräknas med hjälp av filtrering av aktuella ÅtgärdstypsID på fliken </t>
    </r>
    <r>
      <rPr>
        <b/>
        <sz val="12"/>
        <rFont val="Arial"/>
        <family val="2"/>
      </rPr>
      <t>Åtgärdsdata</t>
    </r>
    <r>
      <rPr>
        <sz val="12"/>
        <rFont val="Arial"/>
        <family val="2"/>
      </rPr>
      <t>. Antalet relateras till totala antalet VF i HAROt.</t>
    </r>
  </si>
  <si>
    <r>
      <t xml:space="preserve">Antalet unika VF som påverkas av åtgärder inom E4 beräknas med hjälp av filtrering av aktuella ÅtgärdstypsID på fliken </t>
    </r>
    <r>
      <rPr>
        <b/>
        <sz val="12"/>
        <rFont val="Arial"/>
        <family val="2"/>
      </rPr>
      <t>Åtgärdsdata</t>
    </r>
    <r>
      <rPr>
        <sz val="12"/>
        <rFont val="Arial"/>
        <family val="2"/>
      </rPr>
      <t>. Antalet relateras till totala antalet VF i HAROt.</t>
    </r>
  </si>
  <si>
    <t>Antalet unika VF som berörs av åtgärder med effekt på FKKF1 och FKKF2 . Antalet beräknas med hjälp av filtrering av data på fliken Åtgärdsdata och relateras till totala antalet VF i HAROt.</t>
  </si>
  <si>
    <t>Antalet unika VF som berörs av åtgärder med effekt på HKF1 och HKF2 . Antalet beräknas med hjälp av filtrering av data på fliken Åtgärdsdata och relateras till totala antalet VF i HAROt.</t>
  </si>
  <si>
    <t>Antalet unika VF som påverkas av åtgärder inom F1 beräknas med hjälp av filtrering av aktuella ÅtgärdstypsID på fliken Åtgärdsdata. Antalet relateras till totala antalet VF i HAROt.</t>
  </si>
  <si>
    <t>Antalet unika VF som påverkas av åtgärder inom ER1 beräknas med hjälp av filtrering av aktuella ÅtgärdstypsID på fliken Åtgärdsdata. Antalet relateras till totala antalet VF i HAROt.</t>
  </si>
  <si>
    <t>Antalet unika VF som påverkas av åtgärder inom C1 beräknas med hjälp av filtrering av aktuella ÅtgärdstypsID på fliken Åtgärdsdata. Antalet relateras till totala antalet VF i HAROt.</t>
  </si>
  <si>
    <t>Åtgärder med betydelse för minskat utsläpp av växthusgaser</t>
  </si>
  <si>
    <t>Antalet unika VF som påverkas av åtgärder inom C2 beräknas med hjälp av filtrering av aktuella ÅtgärdstypsID på fliken Åtgärdsdata. Antalet relateras till totala antalet VF i HAROt.</t>
  </si>
  <si>
    <t>Antalet unika VF som påverkas av åtgärder inom ToR1 beräknas med hjälp av filtrering av aktuella ÅtgärdstypsID på fliken Åtgärdsdata. Antalet relateras till totala antalet VF i HAROt.</t>
  </si>
  <si>
    <t xml:space="preserve">Antalet unika VF som berörs posistivt av FKKF1 och FKKF2 . Antalet beräknas med hjälp av filtrering av data på fliken Åtgärdsdata. Samanlagda andelen av positiv påverkan på dessa KF avgör poängen. </t>
  </si>
  <si>
    <t>Antalet unika VF som påverkas av åtgärder inom ToR3 beräknas med hjälp av filtrering av aktuella ÅtgärdstypsID på fliken Åtgärdsdata. Antalet relateras till totala antalet VF i HAROt.</t>
  </si>
  <si>
    <t xml:space="preserve">Antalet unika VF som berörs positivt av HKF1 och HKF2 . Antalet beräknas med hjälp av filtrering av data på fliken Åtgärdsdata. Sammanlagda andelen av positiv påverkan på dessa KF avgör poängen. </t>
  </si>
  <si>
    <t>Antalet unika VF som berörs positivt m.a.p. FKKF1 och FKKF2 (Fys-Kem) samt HKF1 och HKF2 (Hymo med betydelse för nedströms liggande VF). Antalet beräknas med hjälp av filtrering av data på fliken Åtgärdsdata och relateras till totala antalet VF i HAROt.</t>
  </si>
  <si>
    <t>Antal berörda VF med avseende på kvalitetsfaktorn HKF1.</t>
  </si>
  <si>
    <t>Bedömningen baseras på antalet unika VF som påverkas av åtgärder inom ER1. Antalet relateras till totala antalet VF i HAROt.</t>
  </si>
  <si>
    <t>Bedömningen baseras på antalet unika VF som påverkas av åtgärder inom ToR3. Antalet relateras till totala antalet VF i HAROt.</t>
  </si>
  <si>
    <t xml:space="preserve">Fältet används för användarens kommentarer angående underlag som legat till grund för beslut om poängbedömningar, exv. potentiell statusförbättring, speciella förhållanden i ett avrinningsområde som kan spela roll, geografisk omfattningen av effkter, åtgärdernas betydelse för uppfyllelse av andra EU-direktiv m.m.  </t>
  </si>
  <si>
    <t>Ingen påverkan 
(0%)       
0 poäng</t>
  </si>
  <si>
    <t>Mycket låg påverkan   
(1-10%)
1 poäng</t>
  </si>
  <si>
    <t>Måttlig påverkan 
(26-75%) 
3 poäng</t>
  </si>
  <si>
    <t>Mkt hög påverkan 
(91-100%) 
5 poäng</t>
  </si>
  <si>
    <t>Låg påverkan 
(11-25%)
2 poäng</t>
  </si>
  <si>
    <t>Hög påverkan 
(76-90%) 
4 poäng</t>
  </si>
  <si>
    <t>Kommentart till effektkategorierna</t>
  </si>
  <si>
    <t>Gul- eller grönmarkerad ruta innebär att innehållet beräknas automatiskt av beräkningsarket.</t>
  </si>
  <si>
    <t xml:space="preserve">Åtgärder mot övergödning </t>
  </si>
  <si>
    <t>Åtgärder mot HYMO-problem</t>
  </si>
  <si>
    <t>Beräknas automatiskt av beräkningsarket</t>
  </si>
  <si>
    <t>Poängbedömning av Nyttokategorier samt beräkning av Nyttovärde och Justeringsfaktor för tillkommande nyttor</t>
  </si>
  <si>
    <t>Liten förbättring</t>
  </si>
  <si>
    <t xml:space="preserve">Stor förbättring </t>
  </si>
  <si>
    <t xml:space="preserve">Mkt stor förbättring  </t>
  </si>
  <si>
    <t xml:space="preserve"> &lt;15% av problem-vfk påverkas</t>
  </si>
  <si>
    <t>&gt;15 % av problem-vfk påverkas</t>
  </si>
  <si>
    <t>&gt;75 % av problem-vfk påverkas</t>
  </si>
  <si>
    <t>Ingen påverkan (0%)</t>
  </si>
</sst>
</file>

<file path=xl/styles.xml><?xml version="1.0" encoding="utf-8"?>
<styleSheet xmlns="http://schemas.openxmlformats.org/spreadsheetml/2006/main">
  <numFmts count="2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Ja&quot;;&quot;Ja&quot;;&quot;Nej&quot;"/>
    <numFmt numFmtId="181" formatCode="&quot;Sant&quot;;&quot;Sant&quot;;&quot;Falskt&quot;"/>
    <numFmt numFmtId="182" formatCode="&quot;På&quot;;&quot;På&quot;;&quot;Av&quot;"/>
    <numFmt numFmtId="183" formatCode="[$€-2]\ #,##0.00_);[Red]\([$€-2]\ #,##0.00\)"/>
    <numFmt numFmtId="184" formatCode="0.0"/>
  </numFmts>
  <fonts count="56">
    <font>
      <sz val="10"/>
      <name val="Arial"/>
      <family val="0"/>
    </font>
    <font>
      <sz val="11"/>
      <color indexed="8"/>
      <name val="Calibri"/>
      <family val="2"/>
    </font>
    <font>
      <b/>
      <sz val="10"/>
      <name val="Arial"/>
      <family val="2"/>
    </font>
    <font>
      <b/>
      <sz val="11"/>
      <name val="Calibri"/>
      <family val="2"/>
    </font>
    <font>
      <b/>
      <sz val="16"/>
      <name val="Arial"/>
      <family val="2"/>
    </font>
    <font>
      <b/>
      <sz val="10"/>
      <name val="Calibri"/>
      <family val="2"/>
    </font>
    <font>
      <b/>
      <sz val="12"/>
      <name val="Calibri"/>
      <family val="2"/>
    </font>
    <font>
      <b/>
      <sz val="18"/>
      <name val="Arial"/>
      <family val="2"/>
    </font>
    <font>
      <sz val="16"/>
      <name val="Arial"/>
      <family val="2"/>
    </font>
    <font>
      <sz val="9"/>
      <name val="Tahoma"/>
      <family val="2"/>
    </font>
    <font>
      <b/>
      <sz val="9"/>
      <name val="Tahoma"/>
      <family val="2"/>
    </font>
    <font>
      <b/>
      <sz val="12"/>
      <name val="Arial"/>
      <family val="2"/>
    </font>
    <font>
      <sz val="12"/>
      <name val="Arial"/>
      <family val="2"/>
    </font>
    <font>
      <b/>
      <sz val="22"/>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25"/>
      <name val="Arial"/>
      <family val="2"/>
    </font>
    <font>
      <i/>
      <sz val="11"/>
      <color indexed="23"/>
      <name val="Calibri"/>
      <family val="2"/>
    </font>
    <font>
      <u val="single"/>
      <sz val="11"/>
      <color indexed="30"/>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63"/>
      <name val="Calibri"/>
      <family val="2"/>
    </font>
    <font>
      <sz val="11"/>
      <color indexed="10"/>
      <name val="Calibri"/>
      <family val="2"/>
    </font>
    <font>
      <b/>
      <sz val="10"/>
      <color indexed="8"/>
      <name val="Arial"/>
      <family val="2"/>
    </font>
    <font>
      <sz val="10"/>
      <color indexed="10"/>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0"/>
      <color theme="11"/>
      <name val="Arial"/>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10"/>
      <color theme="1"/>
      <name val="Arial"/>
      <family val="2"/>
    </font>
    <font>
      <sz val="10"/>
      <color rgb="FFFF0000"/>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FF99"/>
        <bgColor indexed="64"/>
      </patternFill>
    </fill>
    <fill>
      <patternFill patternType="solid">
        <fgColor theme="0" tint="-0.04997999966144562"/>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theme="0" tint="-0.1499900072813034"/>
        <bgColor indexed="64"/>
      </patternFill>
    </fill>
    <fill>
      <patternFill patternType="solid">
        <fgColor rgb="FFFFCCFF"/>
        <bgColor indexed="64"/>
      </patternFill>
    </fill>
    <fill>
      <patternFill patternType="solid">
        <fgColor rgb="FFFF0000"/>
        <bgColor indexed="64"/>
      </patternFill>
    </fill>
    <fill>
      <patternFill patternType="solid">
        <fgColor rgb="FF0070C0"/>
        <bgColor indexed="64"/>
      </patternFill>
    </fill>
    <fill>
      <patternFill patternType="solid">
        <fgColor theme="3" tint="0.7999799847602844"/>
        <bgColor indexed="64"/>
      </patternFill>
    </fill>
    <fill>
      <patternFill patternType="solid">
        <fgColor rgb="FFCCECFF"/>
        <bgColor indexed="64"/>
      </patternFill>
    </fill>
    <fill>
      <patternFill patternType="solid">
        <fgColor rgb="FFFFF2CC"/>
        <bgColor indexed="64"/>
      </patternFill>
    </fill>
    <fill>
      <patternFill patternType="solid">
        <fgColor rgb="FFE2EFDA"/>
        <bgColor indexed="64"/>
      </patternFill>
    </fill>
  </fills>
  <borders count="7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bottom style="thin"/>
    </border>
    <border>
      <left style="medium"/>
      <right style="medium"/>
      <top style="thin"/>
      <bottom/>
    </border>
    <border>
      <left style="medium"/>
      <right style="medium"/>
      <top>
        <color indexed="63"/>
      </top>
      <bottom>
        <color indexed="63"/>
      </bottom>
    </border>
    <border>
      <left style="medium"/>
      <right style="medium"/>
      <top style="thin"/>
      <bottom style="thin"/>
    </border>
    <border>
      <left>
        <color indexed="63"/>
      </left>
      <right>
        <color indexed="63"/>
      </right>
      <top>
        <color indexed="63"/>
      </top>
      <bottom style="medium"/>
    </border>
    <border>
      <left style="medium"/>
      <right/>
      <top style="medium"/>
      <bottom style="medium"/>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style="medium"/>
      <right style="thin"/>
      <top>
        <color indexed="63"/>
      </top>
      <bottom style="medium"/>
    </border>
    <border>
      <left/>
      <right style="medium"/>
      <top style="medium"/>
      <bottom style="medium"/>
    </border>
    <border>
      <left style="medium"/>
      <right>
        <color indexed="63"/>
      </right>
      <top/>
      <bottom style="medium"/>
    </border>
    <border>
      <left style="thin"/>
      <right/>
      <top style="thin"/>
      <bottom style="thin"/>
    </border>
    <border>
      <left style="medium"/>
      <right style="medium"/>
      <top style="medium"/>
      <bottom style="medium"/>
    </border>
    <border>
      <left style="thin"/>
      <right style="medium"/>
      <top style="medium"/>
      <bottom style="medium"/>
    </border>
    <border>
      <left/>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thin"/>
      <top style="thin"/>
      <bottom style="thin"/>
    </border>
    <border>
      <left>
        <color indexed="63"/>
      </left>
      <right style="thin"/>
      <top style="medium"/>
      <bottom style="thin"/>
    </border>
    <border>
      <left style="medium"/>
      <right>
        <color indexed="63"/>
      </right>
      <top/>
      <bottom>
        <color indexed="63"/>
      </bottom>
    </border>
    <border>
      <left>
        <color indexed="63"/>
      </left>
      <right style="thin"/>
      <top style="thin"/>
      <bottom style="medium"/>
    </border>
    <border>
      <left style="thin"/>
      <right>
        <color indexed="63"/>
      </right>
      <top style="thin"/>
      <bottom style="medium"/>
    </border>
    <border>
      <left style="medium"/>
      <right style="thin"/>
      <top style="medium"/>
      <bottom>
        <color indexed="63"/>
      </bottom>
    </border>
    <border>
      <left style="medium"/>
      <right>
        <color indexed="63"/>
      </right>
      <top style="medium"/>
      <bottom style="thin"/>
    </border>
    <border>
      <left style="medium"/>
      <right/>
      <top style="thin"/>
      <bottom style="thin"/>
    </border>
    <border>
      <left style="medium"/>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thin"/>
    </border>
    <border>
      <left style="medium"/>
      <right/>
      <top>
        <color indexed="63"/>
      </top>
      <bottom style="thin"/>
    </border>
    <border>
      <left style="medium"/>
      <right/>
      <top style="thin"/>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1" applyNumberFormat="0" applyFont="0" applyAlignment="0" applyProtection="0"/>
    <xf numFmtId="0" fontId="36" fillId="21" borderId="2" applyNumberFormat="0" applyAlignment="0" applyProtection="0"/>
    <xf numFmtId="0" fontId="37"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2" applyNumberFormat="0" applyAlignment="0" applyProtection="0"/>
    <xf numFmtId="0" fontId="43" fillId="31" borderId="3" applyNumberFormat="0" applyAlignment="0" applyProtection="0"/>
    <xf numFmtId="0" fontId="44" fillId="0" borderId="4" applyNumberFormat="0" applyFill="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1"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cellStyleXfs>
  <cellXfs count="608">
    <xf numFmtId="0" fontId="0" fillId="0" borderId="0" xfId="0" applyAlignment="1">
      <alignment/>
    </xf>
    <xf numFmtId="0" fontId="0" fillId="0" borderId="0" xfId="0" applyFont="1" applyAlignment="1">
      <alignment wrapText="1"/>
    </xf>
    <xf numFmtId="0" fontId="3" fillId="13" borderId="10" xfId="0" applyFont="1" applyFill="1" applyBorder="1" applyAlignment="1">
      <alignment vertical="center"/>
    </xf>
    <xf numFmtId="0" fontId="2" fillId="13" borderId="11" xfId="0" applyFont="1" applyFill="1" applyBorder="1" applyAlignment="1">
      <alignment wrapText="1"/>
    </xf>
    <xf numFmtId="0" fontId="2" fillId="33" borderId="12" xfId="0" applyFont="1" applyFill="1" applyBorder="1" applyAlignment="1">
      <alignment wrapText="1"/>
    </xf>
    <xf numFmtId="0" fontId="2" fillId="6" borderId="11" xfId="0" applyFont="1" applyFill="1" applyBorder="1" applyAlignment="1">
      <alignment wrapText="1"/>
    </xf>
    <xf numFmtId="0" fontId="0" fillId="15" borderId="12" xfId="0" applyFont="1" applyFill="1" applyBorder="1" applyAlignment="1">
      <alignment wrapText="1"/>
    </xf>
    <xf numFmtId="0" fontId="2" fillId="15" borderId="13" xfId="0" applyFont="1" applyFill="1" applyBorder="1" applyAlignment="1">
      <alignment wrapText="1"/>
    </xf>
    <xf numFmtId="49" fontId="0" fillId="2" borderId="12" xfId="0" applyNumberFormat="1" applyFill="1" applyBorder="1" applyAlignment="1">
      <alignment/>
    </xf>
    <xf numFmtId="49" fontId="0" fillId="2" borderId="14" xfId="0" applyNumberFormat="1" applyFill="1" applyBorder="1" applyAlignment="1">
      <alignment/>
    </xf>
    <xf numFmtId="49" fontId="0" fillId="2" borderId="15" xfId="0" applyNumberFormat="1" applyFill="1" applyBorder="1" applyAlignment="1">
      <alignment/>
    </xf>
    <xf numFmtId="49" fontId="0" fillId="2" borderId="16" xfId="0" applyNumberFormat="1" applyFill="1" applyBorder="1" applyAlignment="1">
      <alignment/>
    </xf>
    <xf numFmtId="49" fontId="0" fillId="13" borderId="15" xfId="0" applyNumberFormat="1" applyFill="1" applyBorder="1" applyAlignment="1">
      <alignment/>
    </xf>
    <xf numFmtId="49" fontId="0" fillId="13" borderId="16" xfId="0" applyNumberFormat="1" applyFill="1" applyBorder="1" applyAlignment="1">
      <alignment/>
    </xf>
    <xf numFmtId="49" fontId="0" fillId="13" borderId="14" xfId="0" applyNumberFormat="1" applyFill="1" applyBorder="1" applyAlignment="1">
      <alignment/>
    </xf>
    <xf numFmtId="49" fontId="0" fillId="13" borderId="13" xfId="0" applyNumberFormat="1" applyFill="1" applyBorder="1" applyAlignment="1">
      <alignment/>
    </xf>
    <xf numFmtId="0" fontId="0" fillId="15" borderId="17" xfId="0" applyFont="1" applyFill="1" applyBorder="1" applyAlignment="1">
      <alignment wrapText="1"/>
    </xf>
    <xf numFmtId="49" fontId="50" fillId="15" borderId="18" xfId="0" applyNumberFormat="1" applyFont="1" applyFill="1" applyBorder="1" applyAlignment="1">
      <alignment/>
    </xf>
    <xf numFmtId="49" fontId="0" fillId="6" borderId="17" xfId="0" applyNumberFormat="1" applyFill="1" applyBorder="1" applyAlignment="1">
      <alignment/>
    </xf>
    <xf numFmtId="49" fontId="41" fillId="6" borderId="19" xfId="45" applyNumberFormat="1" applyFill="1" applyBorder="1" applyAlignment="1">
      <alignment/>
    </xf>
    <xf numFmtId="49" fontId="37" fillId="6" borderId="20" xfId="35" applyNumberFormat="1" applyFill="1" applyBorder="1" applyAlignment="1">
      <alignment/>
    </xf>
    <xf numFmtId="49" fontId="41" fillId="6" borderId="21" xfId="45" applyNumberFormat="1" applyFill="1" applyBorder="1" applyAlignment="1">
      <alignment/>
    </xf>
    <xf numFmtId="49" fontId="0" fillId="6" borderId="20" xfId="0" applyNumberFormat="1" applyFill="1" applyBorder="1" applyAlignment="1">
      <alignment/>
    </xf>
    <xf numFmtId="49" fontId="0" fillId="13" borderId="22" xfId="0" applyNumberFormat="1" applyFill="1" applyBorder="1" applyAlignment="1">
      <alignment/>
    </xf>
    <xf numFmtId="49" fontId="0" fillId="13" borderId="20" xfId="0" applyNumberFormat="1" applyFill="1" applyBorder="1" applyAlignment="1">
      <alignment/>
    </xf>
    <xf numFmtId="49" fontId="41" fillId="13" borderId="21" xfId="45" applyNumberFormat="1" applyFill="1" applyBorder="1" applyAlignment="1">
      <alignment/>
    </xf>
    <xf numFmtId="49" fontId="41" fillId="13" borderId="19" xfId="45" applyNumberFormat="1" applyFill="1" applyBorder="1" applyAlignment="1">
      <alignment/>
    </xf>
    <xf numFmtId="49" fontId="41" fillId="13" borderId="18" xfId="45" applyNumberFormat="1" applyFill="1" applyBorder="1" applyAlignment="1">
      <alignment/>
    </xf>
    <xf numFmtId="0" fontId="0" fillId="6" borderId="17" xfId="0" applyFont="1" applyFill="1" applyBorder="1" applyAlignment="1">
      <alignment wrapText="1"/>
    </xf>
    <xf numFmtId="0" fontId="0" fillId="6" borderId="21" xfId="0" applyFont="1" applyFill="1" applyBorder="1" applyAlignment="1">
      <alignment wrapText="1"/>
    </xf>
    <xf numFmtId="0" fontId="0" fillId="6" borderId="18" xfId="0" applyFont="1" applyFill="1" applyBorder="1" applyAlignment="1">
      <alignment wrapText="1"/>
    </xf>
    <xf numFmtId="0" fontId="0" fillId="13" borderId="17" xfId="0" applyFont="1" applyFill="1" applyBorder="1" applyAlignment="1">
      <alignment wrapText="1"/>
    </xf>
    <xf numFmtId="0" fontId="0" fillId="13" borderId="21" xfId="0" applyFont="1" applyFill="1" applyBorder="1" applyAlignment="1">
      <alignment wrapText="1"/>
    </xf>
    <xf numFmtId="0" fontId="0" fillId="13" borderId="18" xfId="0" applyFont="1" applyFill="1" applyBorder="1" applyAlignment="1">
      <alignment wrapText="1"/>
    </xf>
    <xf numFmtId="0" fontId="2" fillId="15" borderId="18" xfId="0" applyFont="1" applyFill="1" applyBorder="1" applyAlignment="1">
      <alignment wrapText="1"/>
    </xf>
    <xf numFmtId="0" fontId="2" fillId="0" borderId="0" xfId="0" applyFont="1" applyAlignment="1">
      <alignment/>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Border="1" applyAlignment="1">
      <alignment horizontal="left" vertical="center"/>
    </xf>
    <xf numFmtId="0" fontId="0" fillId="0" borderId="11" xfId="0" applyBorder="1" applyAlignment="1">
      <alignment horizontal="left" vertical="center"/>
    </xf>
    <xf numFmtId="0" fontId="0" fillId="0" borderId="23" xfId="0" applyBorder="1" applyAlignment="1">
      <alignment horizontal="left" vertical="center"/>
    </xf>
    <xf numFmtId="0" fontId="2" fillId="0" borderId="24" xfId="0" applyFont="1" applyBorder="1" applyAlignment="1">
      <alignment/>
    </xf>
    <xf numFmtId="0" fontId="0" fillId="6" borderId="11" xfId="0" applyFont="1" applyFill="1" applyBorder="1" applyAlignment="1">
      <alignment wrapText="1"/>
    </xf>
    <xf numFmtId="0" fontId="4" fillId="0" borderId="0" xfId="0" applyFont="1" applyAlignment="1">
      <alignment horizontal="left" vertical="center"/>
    </xf>
    <xf numFmtId="0" fontId="0" fillId="0" borderId="0" xfId="0" applyFont="1" applyAlignment="1">
      <alignment/>
    </xf>
    <xf numFmtId="0" fontId="4" fillId="0" borderId="0" xfId="0" applyFont="1" applyAlignment="1">
      <alignment vertical="center"/>
    </xf>
    <xf numFmtId="0" fontId="2" fillId="34" borderId="25" xfId="0" applyFont="1" applyFill="1" applyBorder="1" applyAlignment="1">
      <alignment vertical="center" wrapText="1"/>
    </xf>
    <xf numFmtId="0" fontId="0" fillId="34" borderId="25" xfId="0" applyFont="1" applyFill="1" applyBorder="1" applyAlignment="1">
      <alignment vertical="center" wrapText="1"/>
    </xf>
    <xf numFmtId="0" fontId="0" fillId="34" borderId="25"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2" fillId="34" borderId="22" xfId="0" applyFont="1" applyFill="1" applyBorder="1" applyAlignment="1">
      <alignment vertical="center" wrapText="1"/>
    </xf>
    <xf numFmtId="0" fontId="2" fillId="34" borderId="27" xfId="0" applyFont="1" applyFill="1" applyBorder="1" applyAlignment="1">
      <alignment vertical="center" wrapText="1"/>
    </xf>
    <xf numFmtId="0" fontId="2" fillId="13" borderId="21" xfId="0" applyFont="1" applyFill="1" applyBorder="1" applyAlignment="1">
      <alignment/>
    </xf>
    <xf numFmtId="0" fontId="2" fillId="20" borderId="24" xfId="0" applyFont="1" applyFill="1" applyBorder="1" applyAlignment="1">
      <alignment horizontal="left" vertical="center"/>
    </xf>
    <xf numFmtId="0" fontId="0" fillId="7" borderId="0" xfId="0" applyFill="1" applyBorder="1" applyAlignment="1">
      <alignment horizontal="left" vertical="center"/>
    </xf>
    <xf numFmtId="0" fontId="0" fillId="20" borderId="0" xfId="0" applyFill="1" applyBorder="1" applyAlignment="1">
      <alignment horizontal="left" vertical="center"/>
    </xf>
    <xf numFmtId="2" fontId="0" fillId="0" borderId="0" xfId="0" applyNumberFormat="1" applyFont="1" applyAlignment="1">
      <alignment horizontal="left" vertical="center"/>
    </xf>
    <xf numFmtId="1" fontId="0" fillId="0" borderId="0" xfId="0" applyNumberFormat="1" applyFont="1" applyAlignment="1">
      <alignment horizontal="left" vertical="center"/>
    </xf>
    <xf numFmtId="0" fontId="2" fillId="0" borderId="23"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wrapText="1"/>
    </xf>
    <xf numFmtId="0" fontId="2" fillId="0" borderId="30" xfId="0" applyFont="1" applyBorder="1" applyAlignment="1">
      <alignment horizontal="left" vertical="center" wrapText="1"/>
    </xf>
    <xf numFmtId="0" fontId="0" fillId="35" borderId="31" xfId="0" applyFont="1" applyFill="1" applyBorder="1" applyAlignment="1">
      <alignment wrapText="1"/>
    </xf>
    <xf numFmtId="0" fontId="2" fillId="0" borderId="32" xfId="0" applyFont="1" applyBorder="1" applyAlignment="1">
      <alignment vertical="center"/>
    </xf>
    <xf numFmtId="0" fontId="2" fillId="0" borderId="21" xfId="0" applyFont="1" applyBorder="1" applyAlignment="1">
      <alignment vertical="center"/>
    </xf>
    <xf numFmtId="1" fontId="0" fillId="0" borderId="33" xfId="0" applyNumberFormat="1" applyFont="1" applyBorder="1" applyAlignment="1">
      <alignment/>
    </xf>
    <xf numFmtId="0" fontId="0" fillId="0" borderId="23" xfId="0" applyFont="1" applyBorder="1" applyAlignment="1">
      <alignment horizontal="left" vertical="center" wrapText="1"/>
    </xf>
    <xf numFmtId="2" fontId="0" fillId="0" borderId="23" xfId="0" applyNumberFormat="1" applyFont="1" applyBorder="1" applyAlignment="1">
      <alignment horizontal="left" vertical="center"/>
    </xf>
    <xf numFmtId="1" fontId="2" fillId="0" borderId="23" xfId="0" applyNumberFormat="1" applyFont="1" applyBorder="1" applyAlignment="1">
      <alignment vertical="center" wrapText="1"/>
    </xf>
    <xf numFmtId="0" fontId="2" fillId="0" borderId="23" xfId="0" applyFont="1" applyBorder="1" applyAlignment="1">
      <alignment horizontal="left" vertical="center" wrapText="1"/>
    </xf>
    <xf numFmtId="0" fontId="0" fillId="17" borderId="23" xfId="0" applyFill="1" applyBorder="1" applyAlignment="1">
      <alignment horizontal="left" vertical="center"/>
    </xf>
    <xf numFmtId="0" fontId="0" fillId="17" borderId="30" xfId="0" applyFill="1" applyBorder="1" applyAlignment="1">
      <alignment horizontal="left" vertical="center"/>
    </xf>
    <xf numFmtId="0" fontId="2" fillId="26" borderId="21" xfId="0" applyFont="1" applyFill="1" applyBorder="1" applyAlignment="1">
      <alignment horizontal="left" vertical="center" wrapText="1"/>
    </xf>
    <xf numFmtId="2" fontId="2" fillId="26" borderId="21" xfId="0" applyNumberFormat="1" applyFont="1" applyFill="1" applyBorder="1" applyAlignment="1">
      <alignment vertical="center" wrapText="1"/>
    </xf>
    <xf numFmtId="0" fontId="0" fillId="26" borderId="18" xfId="0" applyFont="1" applyFill="1" applyBorder="1" applyAlignment="1">
      <alignment horizontal="left" vertical="center" wrapText="1"/>
    </xf>
    <xf numFmtId="2" fontId="0" fillId="26" borderId="18" xfId="0" applyNumberFormat="1" applyFill="1" applyBorder="1" applyAlignment="1">
      <alignment/>
    </xf>
    <xf numFmtId="0" fontId="0" fillId="26" borderId="21" xfId="0" applyFont="1" applyFill="1" applyBorder="1" applyAlignment="1">
      <alignment horizontal="left" vertical="center" wrapText="1"/>
    </xf>
    <xf numFmtId="2" fontId="0" fillId="26" borderId="21" xfId="0" applyNumberFormat="1" applyFont="1" applyFill="1" applyBorder="1" applyAlignment="1">
      <alignment horizontal="left" vertical="center"/>
    </xf>
    <xf numFmtId="2" fontId="0" fillId="26" borderId="18" xfId="0" applyNumberFormat="1" applyFont="1" applyFill="1" applyBorder="1" applyAlignment="1">
      <alignment horizontal="left" vertical="center"/>
    </xf>
    <xf numFmtId="2" fontId="0" fillId="26" borderId="32" xfId="0" applyNumberFormat="1" applyFill="1" applyBorder="1" applyAlignment="1">
      <alignment horizontal="left" vertical="center"/>
    </xf>
    <xf numFmtId="2" fontId="0" fillId="26" borderId="32" xfId="0" applyNumberFormat="1" applyFont="1" applyFill="1" applyBorder="1" applyAlignment="1">
      <alignment horizontal="left" vertical="center"/>
    </xf>
    <xf numFmtId="0" fontId="2" fillId="36" borderId="24" xfId="0" applyFont="1" applyFill="1" applyBorder="1" applyAlignment="1">
      <alignment horizontal="left" vertical="center"/>
    </xf>
    <xf numFmtId="0" fontId="2" fillId="36" borderId="34" xfId="0" applyFont="1" applyFill="1" applyBorder="1" applyAlignment="1">
      <alignment horizontal="left" vertical="center"/>
    </xf>
    <xf numFmtId="0" fontId="3" fillId="13" borderId="11" xfId="0" applyFont="1" applyFill="1" applyBorder="1" applyAlignment="1">
      <alignment vertical="center"/>
    </xf>
    <xf numFmtId="0" fontId="0" fillId="15" borderId="21" xfId="0" applyFont="1" applyFill="1" applyBorder="1" applyAlignment="1">
      <alignment wrapText="1"/>
    </xf>
    <xf numFmtId="0" fontId="0" fillId="15" borderId="16" xfId="0" applyFont="1" applyFill="1" applyBorder="1" applyAlignment="1">
      <alignment wrapText="1"/>
    </xf>
    <xf numFmtId="0" fontId="2" fillId="13" borderId="34" xfId="0" applyFont="1" applyFill="1" applyBorder="1" applyAlignment="1">
      <alignment/>
    </xf>
    <xf numFmtId="0" fontId="2" fillId="37" borderId="34" xfId="0" applyFont="1" applyFill="1" applyBorder="1" applyAlignment="1">
      <alignment/>
    </xf>
    <xf numFmtId="0" fontId="2" fillId="38" borderId="34" xfId="0" applyFont="1" applyFill="1" applyBorder="1" applyAlignment="1">
      <alignment/>
    </xf>
    <xf numFmtId="0" fontId="2" fillId="39" borderId="34" xfId="0" applyFont="1" applyFill="1" applyBorder="1" applyAlignment="1">
      <alignment/>
    </xf>
    <xf numFmtId="0" fontId="0" fillId="40" borderId="35" xfId="0" applyFont="1" applyFill="1" applyBorder="1" applyAlignment="1">
      <alignment wrapText="1"/>
    </xf>
    <xf numFmtId="0" fontId="0" fillId="40" borderId="36" xfId="0" applyFont="1" applyFill="1" applyBorder="1" applyAlignment="1">
      <alignment wrapText="1"/>
    </xf>
    <xf numFmtId="0" fontId="0" fillId="40" borderId="37" xfId="0" applyFont="1" applyFill="1" applyBorder="1" applyAlignment="1">
      <alignment wrapText="1"/>
    </xf>
    <xf numFmtId="0" fontId="0" fillId="40" borderId="38" xfId="0" applyFont="1" applyFill="1" applyBorder="1" applyAlignment="1">
      <alignment wrapText="1"/>
    </xf>
    <xf numFmtId="0" fontId="0" fillId="40" borderId="39" xfId="0" applyFont="1" applyFill="1" applyBorder="1" applyAlignment="1">
      <alignment wrapText="1"/>
    </xf>
    <xf numFmtId="0" fontId="0" fillId="40" borderId="40" xfId="0" applyFont="1" applyFill="1" applyBorder="1" applyAlignment="1">
      <alignment wrapText="1"/>
    </xf>
    <xf numFmtId="0" fontId="0" fillId="35" borderId="38" xfId="0" applyFont="1" applyFill="1" applyBorder="1" applyAlignment="1">
      <alignment wrapText="1"/>
    </xf>
    <xf numFmtId="0" fontId="0" fillId="35" borderId="39" xfId="0" applyFont="1" applyFill="1" applyBorder="1" applyAlignment="1">
      <alignment wrapText="1"/>
    </xf>
    <xf numFmtId="0" fontId="0" fillId="35" borderId="40" xfId="0" applyFont="1" applyFill="1" applyBorder="1" applyAlignment="1">
      <alignment wrapText="1"/>
    </xf>
    <xf numFmtId="0" fontId="0" fillId="41" borderId="38" xfId="0" applyFont="1" applyFill="1" applyBorder="1" applyAlignment="1">
      <alignment wrapText="1"/>
    </xf>
    <xf numFmtId="0" fontId="0" fillId="41" borderId="39" xfId="0" applyFont="1" applyFill="1" applyBorder="1" applyAlignment="1">
      <alignment wrapText="1"/>
    </xf>
    <xf numFmtId="0" fontId="0" fillId="41" borderId="40" xfId="0" applyFont="1" applyFill="1" applyBorder="1" applyAlignment="1">
      <alignment wrapText="1"/>
    </xf>
    <xf numFmtId="0" fontId="0" fillId="35" borderId="41" xfId="0" applyFont="1" applyFill="1" applyBorder="1" applyAlignment="1">
      <alignment wrapText="1"/>
    </xf>
    <xf numFmtId="0" fontId="0" fillId="35" borderId="42" xfId="0" applyFont="1" applyFill="1" applyBorder="1" applyAlignment="1">
      <alignment wrapText="1"/>
    </xf>
    <xf numFmtId="0" fontId="0" fillId="35" borderId="43" xfId="0" applyFont="1" applyFill="1" applyBorder="1" applyAlignment="1">
      <alignment wrapText="1"/>
    </xf>
    <xf numFmtId="0" fontId="2" fillId="42" borderId="24" xfId="0" applyFont="1" applyFill="1" applyBorder="1" applyAlignment="1">
      <alignment/>
    </xf>
    <xf numFmtId="0" fontId="2" fillId="43" borderId="29" xfId="0" applyFont="1" applyFill="1" applyBorder="1" applyAlignment="1">
      <alignment/>
    </xf>
    <xf numFmtId="0" fontId="0" fillId="40" borderId="44" xfId="0" applyFont="1" applyFill="1" applyBorder="1" applyAlignment="1">
      <alignment wrapText="1"/>
    </xf>
    <xf numFmtId="0" fontId="0" fillId="40" borderId="31" xfId="0" applyFont="1" applyFill="1" applyBorder="1" applyAlignment="1">
      <alignment wrapText="1"/>
    </xf>
    <xf numFmtId="0" fontId="0" fillId="41" borderId="31" xfId="0" applyFont="1" applyFill="1" applyBorder="1" applyAlignment="1">
      <alignment wrapText="1"/>
    </xf>
    <xf numFmtId="0" fontId="2" fillId="42" borderId="0" xfId="0" applyFont="1" applyFill="1" applyBorder="1" applyAlignment="1">
      <alignment/>
    </xf>
    <xf numFmtId="0" fontId="2" fillId="37" borderId="0" xfId="0" applyFont="1" applyFill="1" applyBorder="1" applyAlignment="1">
      <alignment/>
    </xf>
    <xf numFmtId="0" fontId="2" fillId="38" borderId="0" xfId="0" applyFont="1" applyFill="1" applyBorder="1" applyAlignment="1">
      <alignment/>
    </xf>
    <xf numFmtId="0" fontId="2" fillId="39" borderId="0" xfId="0" applyFont="1" applyFill="1" applyBorder="1" applyAlignment="1">
      <alignment/>
    </xf>
    <xf numFmtId="0" fontId="2" fillId="42" borderId="0" xfId="0" applyFont="1" applyFill="1" applyBorder="1" applyAlignment="1">
      <alignment wrapText="1"/>
    </xf>
    <xf numFmtId="0" fontId="2" fillId="37" borderId="0" xfId="0" applyFont="1" applyFill="1" applyBorder="1" applyAlignment="1">
      <alignment wrapText="1"/>
    </xf>
    <xf numFmtId="0" fontId="2" fillId="38" borderId="0" xfId="0" applyFont="1" applyFill="1" applyBorder="1" applyAlignment="1">
      <alignment wrapText="1"/>
    </xf>
    <xf numFmtId="0" fontId="2" fillId="39" borderId="0" xfId="0" applyFont="1" applyFill="1" applyBorder="1" applyAlignment="1">
      <alignment wrapText="1"/>
    </xf>
    <xf numFmtId="0" fontId="2" fillId="43" borderId="0" xfId="0" applyFont="1" applyFill="1" applyBorder="1" applyAlignment="1">
      <alignment wrapText="1"/>
    </xf>
    <xf numFmtId="0" fontId="2" fillId="33" borderId="11" xfId="0" applyFont="1" applyFill="1" applyBorder="1" applyAlignment="1">
      <alignment horizontal="left"/>
    </xf>
    <xf numFmtId="0" fontId="2" fillId="6" borderId="11" xfId="0" applyFont="1" applyFill="1" applyBorder="1" applyAlignment="1">
      <alignment horizontal="left"/>
    </xf>
    <xf numFmtId="0" fontId="2" fillId="13" borderId="24" xfId="0" applyFont="1" applyFill="1" applyBorder="1" applyAlignment="1">
      <alignment/>
    </xf>
    <xf numFmtId="0" fontId="3" fillId="13" borderId="34" xfId="0" applyFont="1" applyFill="1" applyBorder="1" applyAlignment="1">
      <alignment vertical="center"/>
    </xf>
    <xf numFmtId="0" fontId="2" fillId="13" borderId="34" xfId="0" applyFont="1" applyFill="1" applyBorder="1" applyAlignment="1">
      <alignment wrapText="1"/>
    </xf>
    <xf numFmtId="0" fontId="2" fillId="33" borderId="24" xfId="0" applyFont="1" applyFill="1" applyBorder="1" applyAlignment="1">
      <alignment/>
    </xf>
    <xf numFmtId="0" fontId="2" fillId="33" borderId="34" xfId="0" applyFont="1" applyFill="1" applyBorder="1" applyAlignment="1">
      <alignment wrapText="1"/>
    </xf>
    <xf numFmtId="0" fontId="2" fillId="33" borderId="29" xfId="0" applyFont="1" applyFill="1" applyBorder="1" applyAlignment="1">
      <alignment/>
    </xf>
    <xf numFmtId="0" fontId="2" fillId="33" borderId="29" xfId="0" applyFont="1" applyFill="1" applyBorder="1" applyAlignment="1">
      <alignment wrapText="1"/>
    </xf>
    <xf numFmtId="0" fontId="2" fillId="6" borderId="24" xfId="0" applyFont="1" applyFill="1" applyBorder="1" applyAlignment="1">
      <alignment/>
    </xf>
    <xf numFmtId="0" fontId="2" fillId="6" borderId="34" xfId="0" applyFont="1" applyFill="1" applyBorder="1" applyAlignment="1">
      <alignment wrapText="1"/>
    </xf>
    <xf numFmtId="0" fontId="2" fillId="6" borderId="34" xfId="0" applyFont="1" applyFill="1" applyBorder="1" applyAlignment="1">
      <alignment/>
    </xf>
    <xf numFmtId="0" fontId="2" fillId="6" borderId="29" xfId="0" applyFont="1" applyFill="1" applyBorder="1" applyAlignment="1">
      <alignment wrapText="1"/>
    </xf>
    <xf numFmtId="0" fontId="3" fillId="13" borderId="29" xfId="0" applyFont="1" applyFill="1" applyBorder="1" applyAlignment="1">
      <alignment vertical="center"/>
    </xf>
    <xf numFmtId="0" fontId="2" fillId="13" borderId="29" xfId="0" applyFont="1" applyFill="1" applyBorder="1" applyAlignment="1">
      <alignment/>
    </xf>
    <xf numFmtId="0" fontId="2" fillId="43" borderId="12" xfId="0" applyFont="1" applyFill="1" applyBorder="1" applyAlignment="1">
      <alignment wrapText="1"/>
    </xf>
    <xf numFmtId="0" fontId="0" fillId="40" borderId="45" xfId="0" applyFont="1" applyFill="1" applyBorder="1" applyAlignment="1">
      <alignment wrapText="1"/>
    </xf>
    <xf numFmtId="0" fontId="0" fillId="40" borderId="46" xfId="0" applyFont="1" applyFill="1" applyBorder="1" applyAlignment="1">
      <alignment wrapText="1"/>
    </xf>
    <xf numFmtId="0" fontId="2" fillId="42" borderId="11" xfId="0" applyFont="1" applyFill="1" applyBorder="1" applyAlignment="1">
      <alignment wrapText="1"/>
    </xf>
    <xf numFmtId="0" fontId="0" fillId="40" borderId="42" xfId="0" applyFont="1" applyFill="1" applyBorder="1" applyAlignment="1">
      <alignment wrapText="1"/>
    </xf>
    <xf numFmtId="0" fontId="0" fillId="40" borderId="43" xfId="0" applyFont="1" applyFill="1" applyBorder="1" applyAlignment="1">
      <alignment wrapText="1"/>
    </xf>
    <xf numFmtId="0" fontId="0" fillId="35" borderId="45" xfId="0" applyFont="1" applyFill="1" applyBorder="1" applyAlignment="1">
      <alignment wrapText="1"/>
    </xf>
    <xf numFmtId="0" fontId="0" fillId="41" borderId="45" xfId="0" applyFont="1" applyFill="1" applyBorder="1" applyAlignment="1">
      <alignment wrapText="1"/>
    </xf>
    <xf numFmtId="0" fontId="2" fillId="43" borderId="12" xfId="0" applyFont="1" applyFill="1" applyBorder="1" applyAlignment="1">
      <alignment/>
    </xf>
    <xf numFmtId="0" fontId="0" fillId="17" borderId="0" xfId="0" applyFill="1" applyBorder="1" applyAlignment="1">
      <alignment horizontal="left" vertical="center"/>
    </xf>
    <xf numFmtId="0" fontId="2" fillId="17" borderId="47" xfId="0" applyFont="1" applyFill="1" applyBorder="1" applyAlignment="1">
      <alignment horizontal="left" vertical="center"/>
    </xf>
    <xf numFmtId="0" fontId="2" fillId="17" borderId="21" xfId="0" applyFont="1" applyFill="1" applyBorder="1" applyAlignment="1">
      <alignment horizontal="left" vertical="center"/>
    </xf>
    <xf numFmtId="0" fontId="0" fillId="17" borderId="18" xfId="0" applyFont="1" applyFill="1" applyBorder="1" applyAlignment="1">
      <alignment wrapText="1"/>
    </xf>
    <xf numFmtId="0" fontId="0" fillId="0" borderId="0" xfId="0" applyFont="1" applyBorder="1" applyAlignment="1">
      <alignment wrapText="1"/>
    </xf>
    <xf numFmtId="0" fontId="0" fillId="0" borderId="34" xfId="0" applyFont="1" applyBorder="1" applyAlignment="1">
      <alignment wrapText="1"/>
    </xf>
    <xf numFmtId="0" fontId="2" fillId="0" borderId="24" xfId="0" applyFont="1" applyBorder="1" applyAlignment="1">
      <alignment vertical="center"/>
    </xf>
    <xf numFmtId="0" fontId="0" fillId="34" borderId="29" xfId="0" applyFont="1" applyFill="1" applyBorder="1" applyAlignment="1">
      <alignment wrapText="1"/>
    </xf>
    <xf numFmtId="0" fontId="2" fillId="0" borderId="18" xfId="0" applyFont="1" applyBorder="1" applyAlignment="1">
      <alignment vertical="center"/>
    </xf>
    <xf numFmtId="0" fontId="0" fillId="0" borderId="16" xfId="0" applyFont="1" applyBorder="1" applyAlignment="1">
      <alignment wrapText="1"/>
    </xf>
    <xf numFmtId="0" fontId="0" fillId="0" borderId="23" xfId="0" applyFont="1" applyBorder="1" applyAlignment="1">
      <alignment wrapText="1"/>
    </xf>
    <xf numFmtId="0" fontId="0" fillId="0" borderId="13"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2" fillId="0" borderId="29" xfId="0" applyFont="1" applyFill="1" applyBorder="1" applyAlignment="1">
      <alignment horizontal="left" vertical="center"/>
    </xf>
    <xf numFmtId="0" fontId="2" fillId="7" borderId="47" xfId="0" applyFont="1" applyFill="1" applyBorder="1" applyAlignment="1">
      <alignment horizontal="left" vertical="center"/>
    </xf>
    <xf numFmtId="0" fontId="2" fillId="7" borderId="16" xfId="0" applyFont="1" applyFill="1" applyBorder="1" applyAlignment="1">
      <alignment horizontal="left" vertical="center"/>
    </xf>
    <xf numFmtId="0" fontId="2" fillId="20" borderId="47" xfId="0" applyFont="1" applyFill="1" applyBorder="1" applyAlignment="1">
      <alignment horizontal="left" vertical="center"/>
    </xf>
    <xf numFmtId="0" fontId="2" fillId="20" borderId="16" xfId="0" applyFont="1" applyFill="1" applyBorder="1" applyAlignment="1">
      <alignment horizontal="left" vertical="center"/>
    </xf>
    <xf numFmtId="0" fontId="0" fillId="0" borderId="24" xfId="0" applyBorder="1" applyAlignment="1">
      <alignment horizontal="left" vertical="center"/>
    </xf>
    <xf numFmtId="0" fontId="0" fillId="7" borderId="0" xfId="0" applyFont="1" applyFill="1" applyBorder="1" applyAlignment="1">
      <alignment wrapText="1"/>
    </xf>
    <xf numFmtId="0" fontId="0" fillId="13" borderId="0" xfId="0" applyFont="1" applyFill="1" applyBorder="1" applyAlignment="1">
      <alignment wrapText="1"/>
    </xf>
    <xf numFmtId="0" fontId="0" fillId="13" borderId="16" xfId="0" applyFont="1" applyFill="1" applyBorder="1" applyAlignment="1">
      <alignment wrapText="1"/>
    </xf>
    <xf numFmtId="0" fontId="0" fillId="0" borderId="0" xfId="0" applyFont="1" applyFill="1" applyBorder="1" applyAlignment="1">
      <alignment wrapText="1"/>
    </xf>
    <xf numFmtId="0" fontId="0" fillId="20" borderId="0" xfId="0" applyFont="1" applyFill="1" applyBorder="1" applyAlignment="1">
      <alignment wrapText="1"/>
    </xf>
    <xf numFmtId="0" fontId="2" fillId="36" borderId="30" xfId="0" applyFont="1" applyFill="1" applyBorder="1" applyAlignment="1">
      <alignment/>
    </xf>
    <xf numFmtId="0" fontId="0" fillId="36" borderId="23" xfId="0" applyFont="1" applyFill="1" applyBorder="1" applyAlignment="1">
      <alignment wrapText="1"/>
    </xf>
    <xf numFmtId="0" fontId="2" fillId="36" borderId="30" xfId="0" applyFont="1" applyFill="1" applyBorder="1" applyAlignment="1">
      <alignment horizontal="left" vertical="center"/>
    </xf>
    <xf numFmtId="0" fontId="2" fillId="36" borderId="13" xfId="0" applyFont="1" applyFill="1" applyBorder="1" applyAlignment="1">
      <alignment horizontal="left" vertical="center"/>
    </xf>
    <xf numFmtId="0" fontId="0" fillId="40" borderId="48" xfId="0" applyFont="1" applyFill="1" applyBorder="1" applyAlignment="1">
      <alignment wrapText="1"/>
    </xf>
    <xf numFmtId="0" fontId="0" fillId="40" borderId="49" xfId="0" applyFont="1" applyFill="1" applyBorder="1" applyAlignment="1">
      <alignment wrapText="1"/>
    </xf>
    <xf numFmtId="0" fontId="0" fillId="40" borderId="41" xfId="0" applyFont="1" applyFill="1" applyBorder="1" applyAlignment="1">
      <alignment wrapText="1"/>
    </xf>
    <xf numFmtId="0" fontId="2" fillId="13" borderId="50" xfId="0" applyFont="1" applyFill="1" applyBorder="1" applyAlignment="1">
      <alignment horizontal="left" vertical="center"/>
    </xf>
    <xf numFmtId="0" fontId="6" fillId="0" borderId="32" xfId="0" applyFont="1" applyBorder="1" applyAlignment="1" quotePrefix="1">
      <alignment vertical="top" wrapText="1"/>
    </xf>
    <xf numFmtId="0" fontId="0" fillId="33" borderId="23" xfId="0" applyFont="1" applyFill="1" applyBorder="1" applyAlignment="1">
      <alignment wrapText="1"/>
    </xf>
    <xf numFmtId="0" fontId="0" fillId="33" borderId="13" xfId="0" applyFont="1" applyFill="1" applyBorder="1" applyAlignment="1">
      <alignment wrapText="1"/>
    </xf>
    <xf numFmtId="0" fontId="0" fillId="0" borderId="0" xfId="0" applyFont="1" applyFill="1" applyBorder="1" applyAlignment="1">
      <alignment horizontal="left" vertical="center" wrapText="1"/>
    </xf>
    <xf numFmtId="2" fontId="0" fillId="0" borderId="0" xfId="0" applyNumberFormat="1" applyFont="1" applyFill="1" applyBorder="1" applyAlignment="1">
      <alignment horizontal="left" vertical="center"/>
    </xf>
    <xf numFmtId="0" fontId="0" fillId="36" borderId="29" xfId="0" applyFill="1" applyBorder="1" applyAlignment="1">
      <alignment horizontal="left" vertical="center"/>
    </xf>
    <xf numFmtId="2" fontId="2" fillId="17" borderId="21" xfId="0" applyNumberFormat="1" applyFont="1" applyFill="1" applyBorder="1" applyAlignment="1">
      <alignment horizontal="left" vertical="center"/>
    </xf>
    <xf numFmtId="0" fontId="2" fillId="0" borderId="0" xfId="0" applyFont="1" applyFill="1" applyBorder="1" applyAlignment="1">
      <alignment horizontal="left" vertical="center"/>
    </xf>
    <xf numFmtId="0" fontId="53" fillId="33" borderId="18" xfId="0" applyFont="1" applyFill="1" applyBorder="1" applyAlignment="1">
      <alignment/>
    </xf>
    <xf numFmtId="0" fontId="2" fillId="33" borderId="35" xfId="0" applyFont="1" applyFill="1" applyBorder="1" applyAlignment="1">
      <alignment/>
    </xf>
    <xf numFmtId="0" fontId="2" fillId="33" borderId="37" xfId="0" applyFont="1" applyFill="1" applyBorder="1" applyAlignment="1">
      <alignment/>
    </xf>
    <xf numFmtId="0" fontId="53" fillId="33" borderId="41" xfId="0" applyFont="1" applyFill="1" applyBorder="1" applyAlignment="1">
      <alignment vertical="top"/>
    </xf>
    <xf numFmtId="0" fontId="53" fillId="33" borderId="43" xfId="0" applyFont="1" applyFill="1" applyBorder="1" applyAlignment="1">
      <alignment/>
    </xf>
    <xf numFmtId="0" fontId="2" fillId="13" borderId="51" xfId="0" applyFont="1" applyFill="1" applyBorder="1" applyAlignment="1">
      <alignment/>
    </xf>
    <xf numFmtId="0" fontId="2" fillId="13" borderId="52" xfId="0" applyFont="1" applyFill="1" applyBorder="1" applyAlignment="1">
      <alignment horizontal="left" vertical="top"/>
    </xf>
    <xf numFmtId="0" fontId="2" fillId="13" borderId="53" xfId="0" applyFont="1" applyFill="1" applyBorder="1" applyAlignment="1">
      <alignment/>
    </xf>
    <xf numFmtId="0" fontId="0" fillId="13" borderId="11" xfId="0" applyFont="1" applyFill="1" applyBorder="1" applyAlignment="1">
      <alignment wrapText="1"/>
    </xf>
    <xf numFmtId="0" fontId="0" fillId="13" borderId="12" xfId="0" applyFont="1" applyFill="1" applyBorder="1" applyAlignment="1">
      <alignment wrapText="1"/>
    </xf>
    <xf numFmtId="0" fontId="0" fillId="13" borderId="54" xfId="0" applyFont="1" applyFill="1" applyBorder="1" applyAlignment="1">
      <alignment wrapText="1"/>
    </xf>
    <xf numFmtId="0" fontId="0" fillId="13" borderId="55" xfId="0" applyFont="1" applyFill="1" applyBorder="1" applyAlignment="1">
      <alignment wrapText="1"/>
    </xf>
    <xf numFmtId="0" fontId="0" fillId="13" borderId="56" xfId="0" applyFont="1" applyFill="1" applyBorder="1" applyAlignment="1">
      <alignment wrapText="1"/>
    </xf>
    <xf numFmtId="0" fontId="0" fillId="13" borderId="25" xfId="0" applyFont="1" applyFill="1" applyBorder="1" applyAlignment="1">
      <alignment wrapText="1"/>
    </xf>
    <xf numFmtId="0" fontId="0" fillId="13" borderId="23" xfId="0" applyFont="1" applyFill="1" applyBorder="1" applyAlignment="1">
      <alignment wrapText="1"/>
    </xf>
    <xf numFmtId="0" fontId="0" fillId="13" borderId="13" xfId="0" applyFont="1" applyFill="1" applyBorder="1" applyAlignment="1">
      <alignment wrapText="1"/>
    </xf>
    <xf numFmtId="0" fontId="0" fillId="13" borderId="57" xfId="0" applyFont="1" applyFill="1" applyBorder="1" applyAlignment="1">
      <alignment wrapText="1"/>
    </xf>
    <xf numFmtId="0" fontId="0" fillId="13" borderId="26" xfId="0" applyFont="1" applyFill="1" applyBorder="1" applyAlignment="1">
      <alignment wrapText="1"/>
    </xf>
    <xf numFmtId="0" fontId="0" fillId="2" borderId="11" xfId="0" applyFont="1" applyFill="1" applyBorder="1" applyAlignment="1">
      <alignment wrapText="1"/>
    </xf>
    <xf numFmtId="0" fontId="0" fillId="2" borderId="12" xfId="0" applyFont="1" applyFill="1" applyBorder="1" applyAlignment="1">
      <alignment wrapText="1"/>
    </xf>
    <xf numFmtId="0" fontId="0" fillId="2" borderId="54" xfId="0" applyFont="1" applyFill="1" applyBorder="1" applyAlignment="1">
      <alignment wrapText="1"/>
    </xf>
    <xf numFmtId="0" fontId="0" fillId="2" borderId="55" xfId="0" applyFont="1" applyFill="1" applyBorder="1" applyAlignment="1">
      <alignment wrapText="1"/>
    </xf>
    <xf numFmtId="0" fontId="0" fillId="2" borderId="23" xfId="0" applyFont="1" applyFill="1" applyBorder="1" applyAlignment="1">
      <alignment wrapText="1"/>
    </xf>
    <xf numFmtId="0" fontId="0" fillId="2" borderId="13" xfId="0" applyFont="1" applyFill="1" applyBorder="1" applyAlignment="1">
      <alignment wrapText="1"/>
    </xf>
    <xf numFmtId="0" fontId="0" fillId="2" borderId="57" xfId="0" applyFont="1" applyFill="1" applyBorder="1" applyAlignment="1">
      <alignment wrapText="1"/>
    </xf>
    <xf numFmtId="0" fontId="0" fillId="2" borderId="26" xfId="0" applyFont="1" applyFill="1" applyBorder="1" applyAlignment="1">
      <alignment wrapText="1"/>
    </xf>
    <xf numFmtId="0" fontId="0" fillId="33" borderId="11" xfId="0" applyFont="1" applyFill="1" applyBorder="1" applyAlignment="1">
      <alignment wrapText="1"/>
    </xf>
    <xf numFmtId="0" fontId="0" fillId="33" borderId="12" xfId="0" applyFont="1" applyFill="1" applyBorder="1" applyAlignment="1">
      <alignment wrapText="1"/>
    </xf>
    <xf numFmtId="0" fontId="0" fillId="33" borderId="54" xfId="0" applyFont="1" applyFill="1" applyBorder="1" applyAlignment="1">
      <alignment wrapText="1"/>
    </xf>
    <xf numFmtId="0" fontId="0" fillId="33" borderId="55" xfId="0" applyFont="1" applyFill="1" applyBorder="1" applyAlignment="1">
      <alignment wrapText="1"/>
    </xf>
    <xf numFmtId="0" fontId="0" fillId="33" borderId="57" xfId="0" applyFont="1" applyFill="1" applyBorder="1" applyAlignment="1">
      <alignment wrapText="1"/>
    </xf>
    <xf numFmtId="0" fontId="0" fillId="33" borderId="26" xfId="0" applyFont="1" applyFill="1" applyBorder="1" applyAlignment="1">
      <alignment wrapText="1"/>
    </xf>
    <xf numFmtId="0" fontId="2" fillId="2" borderId="51" xfId="0" applyFont="1" applyFill="1" applyBorder="1" applyAlignment="1">
      <alignment/>
    </xf>
    <xf numFmtId="0" fontId="0" fillId="2" borderId="0" xfId="0" applyFont="1" applyFill="1" applyBorder="1" applyAlignment="1">
      <alignment wrapText="1"/>
    </xf>
    <xf numFmtId="0" fontId="0" fillId="2" borderId="16" xfId="0" applyFont="1" applyFill="1" applyBorder="1" applyAlignment="1">
      <alignment wrapText="1"/>
    </xf>
    <xf numFmtId="0" fontId="2" fillId="2" borderId="52" xfId="0" applyFont="1" applyFill="1" applyBorder="1" applyAlignment="1">
      <alignment vertical="center"/>
    </xf>
    <xf numFmtId="0" fontId="0" fillId="2" borderId="56" xfId="0" applyFont="1" applyFill="1" applyBorder="1" applyAlignment="1">
      <alignment wrapText="1"/>
    </xf>
    <xf numFmtId="0" fontId="0" fillId="2" borderId="25" xfId="0" applyFont="1" applyFill="1" applyBorder="1" applyAlignment="1">
      <alignment wrapText="1"/>
    </xf>
    <xf numFmtId="0" fontId="2" fillId="2" borderId="53" xfId="0" applyFont="1" applyFill="1" applyBorder="1" applyAlignment="1">
      <alignment/>
    </xf>
    <xf numFmtId="0" fontId="2" fillId="13" borderId="30" xfId="0" applyFont="1" applyFill="1" applyBorder="1" applyAlignment="1">
      <alignment/>
    </xf>
    <xf numFmtId="0" fontId="2" fillId="34" borderId="22" xfId="0" applyFont="1" applyFill="1" applyBorder="1" applyAlignment="1">
      <alignment vertical="center"/>
    </xf>
    <xf numFmtId="0" fontId="0" fillId="41" borderId="34" xfId="0" applyFont="1" applyFill="1" applyBorder="1" applyAlignment="1">
      <alignment wrapText="1"/>
    </xf>
    <xf numFmtId="0" fontId="0" fillId="41" borderId="29" xfId="0" applyFont="1" applyFill="1" applyBorder="1" applyAlignment="1">
      <alignment wrapText="1"/>
    </xf>
    <xf numFmtId="0" fontId="2" fillId="41" borderId="24" xfId="0" applyFont="1" applyFill="1" applyBorder="1" applyAlignment="1">
      <alignment/>
    </xf>
    <xf numFmtId="0" fontId="2" fillId="0" borderId="0" xfId="0" applyFont="1" applyBorder="1" applyAlignment="1">
      <alignment wrapText="1"/>
    </xf>
    <xf numFmtId="0" fontId="2" fillId="13" borderId="31" xfId="0" applyFont="1" applyFill="1" applyBorder="1" applyAlignment="1">
      <alignment/>
    </xf>
    <xf numFmtId="0" fontId="2" fillId="13" borderId="49" xfId="0" applyFont="1" applyFill="1" applyBorder="1" applyAlignment="1">
      <alignment/>
    </xf>
    <xf numFmtId="0" fontId="2" fillId="2" borderId="44" xfId="0" applyFont="1" applyFill="1" applyBorder="1" applyAlignment="1">
      <alignment/>
    </xf>
    <xf numFmtId="0" fontId="2" fillId="2" borderId="31" xfId="0" applyFont="1" applyFill="1" applyBorder="1" applyAlignment="1">
      <alignment/>
    </xf>
    <xf numFmtId="0" fontId="2" fillId="2" borderId="49" xfId="0" applyFont="1" applyFill="1" applyBorder="1" applyAlignment="1">
      <alignment/>
    </xf>
    <xf numFmtId="0" fontId="2" fillId="13" borderId="58" xfId="0" applyFont="1" applyFill="1" applyBorder="1" applyAlignment="1">
      <alignment/>
    </xf>
    <xf numFmtId="0" fontId="2" fillId="0" borderId="47" xfId="0" applyFont="1" applyBorder="1" applyAlignment="1">
      <alignment vertical="center"/>
    </xf>
    <xf numFmtId="0" fontId="2" fillId="0" borderId="30" xfId="0" applyFont="1" applyBorder="1" applyAlignment="1">
      <alignment vertical="center"/>
    </xf>
    <xf numFmtId="0" fontId="2" fillId="0" borderId="10" xfId="0" applyFont="1" applyBorder="1" applyAlignment="1">
      <alignment vertical="center"/>
    </xf>
    <xf numFmtId="0" fontId="0" fillId="0" borderId="24" xfId="0" applyFont="1" applyBorder="1" applyAlignment="1">
      <alignment wrapText="1"/>
    </xf>
    <xf numFmtId="0" fontId="4" fillId="17" borderId="47" xfId="0" applyFont="1" applyFill="1" applyBorder="1" applyAlignment="1">
      <alignment horizontal="left" vertical="center"/>
    </xf>
    <xf numFmtId="0" fontId="8" fillId="17" borderId="0" xfId="0" applyFont="1" applyFill="1" applyBorder="1" applyAlignment="1">
      <alignment horizontal="left" vertical="center"/>
    </xf>
    <xf numFmtId="0" fontId="4" fillId="17" borderId="21" xfId="0" applyFont="1" applyFill="1" applyBorder="1" applyAlignment="1">
      <alignment horizontal="left" vertical="center"/>
    </xf>
    <xf numFmtId="0" fontId="54" fillId="40" borderId="40" xfId="0" applyFont="1" applyFill="1" applyBorder="1" applyAlignment="1">
      <alignment wrapText="1"/>
    </xf>
    <xf numFmtId="0" fontId="54" fillId="40" borderId="45" xfId="0" applyFont="1" applyFill="1" applyBorder="1" applyAlignment="1">
      <alignment wrapText="1"/>
    </xf>
    <xf numFmtId="0" fontId="54" fillId="40" borderId="39" xfId="0" applyFont="1" applyFill="1" applyBorder="1" applyAlignment="1">
      <alignment wrapText="1"/>
    </xf>
    <xf numFmtId="0" fontId="0" fillId="40" borderId="59" xfId="0" applyFont="1" applyFill="1" applyBorder="1" applyAlignment="1">
      <alignment wrapText="1"/>
    </xf>
    <xf numFmtId="0" fontId="0" fillId="40" borderId="60" xfId="0" applyFont="1" applyFill="1" applyBorder="1" applyAlignment="1">
      <alignment wrapText="1"/>
    </xf>
    <xf numFmtId="0" fontId="0" fillId="40" borderId="61" xfId="0" applyFont="1" applyFill="1" applyBorder="1" applyAlignment="1">
      <alignment wrapText="1"/>
    </xf>
    <xf numFmtId="0" fontId="0" fillId="35" borderId="59" xfId="0" applyFont="1" applyFill="1" applyBorder="1" applyAlignment="1">
      <alignment wrapText="1"/>
    </xf>
    <xf numFmtId="0" fontId="0" fillId="35" borderId="60" xfId="0" applyFont="1" applyFill="1" applyBorder="1" applyAlignment="1">
      <alignment wrapText="1"/>
    </xf>
    <xf numFmtId="0" fontId="0" fillId="35" borderId="61" xfId="0" applyFont="1" applyFill="1" applyBorder="1" applyAlignment="1">
      <alignment wrapText="1"/>
    </xf>
    <xf numFmtId="0" fontId="0" fillId="40" borderId="62" xfId="0" applyFont="1" applyFill="1" applyBorder="1" applyAlignment="1">
      <alignment wrapText="1"/>
    </xf>
    <xf numFmtId="0" fontId="0" fillId="40" borderId="58" xfId="0" applyFont="1" applyFill="1" applyBorder="1" applyAlignment="1">
      <alignment wrapText="1"/>
    </xf>
    <xf numFmtId="49" fontId="0" fillId="2" borderId="18" xfId="0" applyNumberFormat="1" applyFill="1" applyBorder="1" applyAlignment="1">
      <alignment/>
    </xf>
    <xf numFmtId="0" fontId="0" fillId="0" borderId="0" xfId="0" applyBorder="1" applyAlignment="1">
      <alignment/>
    </xf>
    <xf numFmtId="0" fontId="3" fillId="33" borderId="10" xfId="0" applyFont="1" applyFill="1" applyBorder="1" applyAlignment="1">
      <alignment horizontal="left" vertical="center"/>
    </xf>
    <xf numFmtId="0" fontId="3" fillId="6" borderId="10" xfId="0" applyFont="1" applyFill="1" applyBorder="1" applyAlignment="1">
      <alignment horizontal="left" vertical="center"/>
    </xf>
    <xf numFmtId="0" fontId="0" fillId="35" borderId="63" xfId="0" applyFont="1" applyFill="1" applyBorder="1" applyAlignment="1">
      <alignment wrapText="1"/>
    </xf>
    <xf numFmtId="0" fontId="0" fillId="35" borderId="64" xfId="0" applyFont="1" applyFill="1" applyBorder="1" applyAlignment="1">
      <alignment wrapText="1"/>
    </xf>
    <xf numFmtId="0" fontId="0" fillId="35" borderId="65" xfId="0" applyFont="1" applyFill="1" applyBorder="1" applyAlignment="1">
      <alignment wrapText="1"/>
    </xf>
    <xf numFmtId="0" fontId="0" fillId="13" borderId="24" xfId="0" applyFont="1" applyFill="1" applyBorder="1" applyAlignment="1">
      <alignment wrapText="1"/>
    </xf>
    <xf numFmtId="0" fontId="0" fillId="13" borderId="34" xfId="0" applyFont="1" applyFill="1" applyBorder="1" applyAlignment="1">
      <alignment wrapText="1"/>
    </xf>
    <xf numFmtId="0" fontId="0" fillId="13" borderId="29" xfId="0" applyFont="1" applyFill="1" applyBorder="1" applyAlignment="1">
      <alignment wrapText="1"/>
    </xf>
    <xf numFmtId="0" fontId="0" fillId="33" borderId="24" xfId="0" applyFont="1" applyFill="1" applyBorder="1" applyAlignment="1">
      <alignment wrapText="1"/>
    </xf>
    <xf numFmtId="0" fontId="0" fillId="33" borderId="34" xfId="0" applyFont="1" applyFill="1" applyBorder="1" applyAlignment="1">
      <alignment wrapText="1"/>
    </xf>
    <xf numFmtId="0" fontId="0" fillId="33" borderId="29" xfId="0" applyFont="1" applyFill="1" applyBorder="1" applyAlignment="1">
      <alignment wrapText="1"/>
    </xf>
    <xf numFmtId="0" fontId="0" fillId="8" borderId="24" xfId="0" applyFont="1" applyFill="1" applyBorder="1" applyAlignment="1">
      <alignment wrapText="1"/>
    </xf>
    <xf numFmtId="0" fontId="0" fillId="8" borderId="34" xfId="0" applyFont="1" applyFill="1" applyBorder="1" applyAlignment="1">
      <alignment wrapText="1"/>
    </xf>
    <xf numFmtId="0" fontId="0" fillId="8" borderId="29" xfId="0" applyFont="1" applyFill="1" applyBorder="1" applyAlignment="1">
      <alignment wrapText="1"/>
    </xf>
    <xf numFmtId="0" fontId="2" fillId="0" borderId="34" xfId="0" applyFont="1" applyBorder="1" applyAlignment="1">
      <alignment horizontal="left" vertical="center"/>
    </xf>
    <xf numFmtId="0" fontId="0" fillId="0" borderId="12" xfId="0" applyBorder="1" applyAlignment="1">
      <alignment horizontal="left" vertical="center"/>
    </xf>
    <xf numFmtId="1" fontId="0" fillId="0" borderId="11" xfId="0" applyNumberFormat="1" applyFont="1" applyBorder="1" applyAlignment="1">
      <alignment horizontal="left" vertical="center"/>
    </xf>
    <xf numFmtId="0" fontId="2" fillId="0" borderId="32" xfId="0" applyFont="1" applyBorder="1" applyAlignment="1">
      <alignment wrapText="1"/>
    </xf>
    <xf numFmtId="0" fontId="2" fillId="35" borderId="10" xfId="0" applyFont="1" applyFill="1" applyBorder="1" applyAlignment="1">
      <alignment horizontal="left" vertical="center"/>
    </xf>
    <xf numFmtId="0" fontId="0" fillId="35" borderId="11" xfId="0" applyFill="1" applyBorder="1" applyAlignment="1">
      <alignment horizontal="center" vertical="center" wrapText="1"/>
    </xf>
    <xf numFmtId="0" fontId="0" fillId="35" borderId="11" xfId="0" applyFont="1" applyFill="1" applyBorder="1" applyAlignment="1">
      <alignment wrapText="1"/>
    </xf>
    <xf numFmtId="0" fontId="2" fillId="34" borderId="10" xfId="0" applyFont="1" applyFill="1" applyBorder="1" applyAlignment="1">
      <alignment horizontal="left" vertical="center"/>
    </xf>
    <xf numFmtId="0" fontId="0" fillId="34" borderId="11" xfId="0" applyFill="1" applyBorder="1" applyAlignment="1">
      <alignment horizontal="center" vertical="center" wrapText="1"/>
    </xf>
    <xf numFmtId="0" fontId="0" fillId="34" borderId="11" xfId="0" applyFont="1" applyFill="1" applyBorder="1" applyAlignment="1">
      <alignment wrapText="1"/>
    </xf>
    <xf numFmtId="0" fontId="0" fillId="35" borderId="12" xfId="0" applyFont="1" applyFill="1" applyBorder="1" applyAlignment="1">
      <alignment wrapText="1"/>
    </xf>
    <xf numFmtId="0" fontId="2" fillId="0" borderId="10" xfId="0" applyFont="1" applyBorder="1" applyAlignment="1">
      <alignment horizontal="left" vertical="center" wrapText="1"/>
    </xf>
    <xf numFmtId="1" fontId="0" fillId="0" borderId="12" xfId="0" applyNumberFormat="1" applyBorder="1" applyAlignment="1">
      <alignment/>
    </xf>
    <xf numFmtId="1" fontId="0" fillId="0" borderId="13" xfId="0" applyNumberFormat="1" applyBorder="1" applyAlignment="1">
      <alignment/>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30" xfId="0" applyFont="1" applyBorder="1" applyAlignment="1">
      <alignment horizontal="left" vertical="center"/>
    </xf>
    <xf numFmtId="0" fontId="2" fillId="0" borderId="13" xfId="0" applyFont="1" applyBorder="1" applyAlignment="1">
      <alignment horizontal="left" vertical="center"/>
    </xf>
    <xf numFmtId="0" fontId="0" fillId="5" borderId="0" xfId="0" applyFill="1" applyAlignment="1">
      <alignment horizontal="left" vertical="center"/>
    </xf>
    <xf numFmtId="0" fontId="0" fillId="20" borderId="0" xfId="0" applyFill="1" applyAlignment="1">
      <alignment horizontal="left" vertical="center"/>
    </xf>
    <xf numFmtId="0" fontId="4" fillId="20" borderId="0" xfId="0" applyFont="1" applyFill="1" applyAlignment="1">
      <alignment horizontal="left" vertical="center"/>
    </xf>
    <xf numFmtId="1" fontId="0" fillId="0" borderId="0" xfId="0" applyNumberFormat="1" applyFont="1" applyBorder="1" applyAlignment="1">
      <alignment horizontal="left" vertical="center"/>
    </xf>
    <xf numFmtId="0" fontId="2" fillId="0" borderId="0" xfId="0" applyFont="1" applyBorder="1" applyAlignment="1">
      <alignment horizontal="left" vertical="center"/>
    </xf>
    <xf numFmtId="2" fontId="0" fillId="0" borderId="24" xfId="0" applyNumberFormat="1" applyFont="1" applyBorder="1" applyAlignment="1">
      <alignment wrapText="1"/>
    </xf>
    <xf numFmtId="0" fontId="0" fillId="44" borderId="0" xfId="0" applyFill="1" applyAlignment="1">
      <alignment horizontal="left" vertical="center"/>
    </xf>
    <xf numFmtId="0" fontId="2" fillId="34" borderId="0" xfId="0" applyFont="1" applyFill="1" applyBorder="1" applyAlignment="1">
      <alignment vertical="center" wrapText="1"/>
    </xf>
    <xf numFmtId="0" fontId="0" fillId="5" borderId="0" xfId="0" applyFont="1" applyFill="1" applyBorder="1" applyAlignment="1">
      <alignment vertical="center"/>
    </xf>
    <xf numFmtId="0" fontId="0" fillId="3" borderId="0" xfId="0" applyFont="1" applyFill="1" applyBorder="1" applyAlignment="1">
      <alignment vertical="center"/>
    </xf>
    <xf numFmtId="0" fontId="2" fillId="0" borderId="29" xfId="0" applyFont="1" applyBorder="1" applyAlignment="1">
      <alignment vertical="center"/>
    </xf>
    <xf numFmtId="0" fontId="0" fillId="20" borderId="0" xfId="0" applyFill="1" applyAlignment="1">
      <alignment/>
    </xf>
    <xf numFmtId="0" fontId="2" fillId="44" borderId="0" xfId="0" applyFont="1" applyFill="1" applyBorder="1" applyAlignment="1">
      <alignment vertical="center" wrapText="1"/>
    </xf>
    <xf numFmtId="0" fontId="2" fillId="36" borderId="66" xfId="0" applyFont="1" applyFill="1" applyBorder="1" applyAlignment="1">
      <alignment/>
    </xf>
    <xf numFmtId="0" fontId="0" fillId="36" borderId="55" xfId="0" applyFont="1" applyFill="1" applyBorder="1" applyAlignment="1">
      <alignment vertical="center" wrapText="1"/>
    </xf>
    <xf numFmtId="0" fontId="2" fillId="0" borderId="34" xfId="0" applyFont="1" applyBorder="1" applyAlignment="1">
      <alignment wrapText="1"/>
    </xf>
    <xf numFmtId="0" fontId="2" fillId="0" borderId="29" xfId="0" applyFont="1" applyBorder="1" applyAlignment="1">
      <alignment wrapText="1"/>
    </xf>
    <xf numFmtId="0" fontId="0" fillId="7" borderId="0" xfId="0" applyFill="1" applyAlignment="1">
      <alignment/>
    </xf>
    <xf numFmtId="0" fontId="0" fillId="45" borderId="0" xfId="0" applyFill="1" applyAlignment="1">
      <alignment/>
    </xf>
    <xf numFmtId="0" fontId="2" fillId="7" borderId="0" xfId="0" applyFont="1" applyFill="1" applyAlignment="1">
      <alignment/>
    </xf>
    <xf numFmtId="0" fontId="2" fillId="20" borderId="0" xfId="0" applyFont="1" applyFill="1" applyAlignment="1">
      <alignment/>
    </xf>
    <xf numFmtId="0" fontId="2" fillId="45" borderId="0" xfId="0" applyFont="1" applyFill="1" applyAlignment="1">
      <alignment/>
    </xf>
    <xf numFmtId="0" fontId="0" fillId="0" borderId="32" xfId="0" applyFont="1" applyBorder="1" applyAlignment="1">
      <alignment vertical="center" wrapText="1"/>
    </xf>
    <xf numFmtId="0" fontId="11" fillId="0" borderId="32" xfId="0" applyFont="1" applyBorder="1" applyAlignment="1">
      <alignment vertical="center" wrapText="1"/>
    </xf>
    <xf numFmtId="0" fontId="11" fillId="0" borderId="32" xfId="0" applyFont="1" applyBorder="1" applyAlignment="1">
      <alignment vertical="center"/>
    </xf>
    <xf numFmtId="0" fontId="11" fillId="0" borderId="24" xfId="0" applyFont="1" applyBorder="1" applyAlignment="1">
      <alignment vertical="center"/>
    </xf>
    <xf numFmtId="0" fontId="11" fillId="0" borderId="24" xfId="0" applyFont="1" applyBorder="1" applyAlignment="1">
      <alignment vertical="center" wrapText="1"/>
    </xf>
    <xf numFmtId="0" fontId="11" fillId="0" borderId="10" xfId="0" applyFont="1" applyBorder="1" applyAlignment="1">
      <alignment vertical="center" wrapText="1"/>
    </xf>
    <xf numFmtId="1" fontId="12" fillId="36" borderId="17" xfId="0" applyNumberFormat="1" applyFont="1" applyFill="1" applyBorder="1" applyAlignment="1">
      <alignment horizontal="right" vertical="center"/>
    </xf>
    <xf numFmtId="0" fontId="11" fillId="36" borderId="32" xfId="0" applyFont="1" applyFill="1" applyBorder="1" applyAlignment="1">
      <alignment vertical="center" wrapText="1"/>
    </xf>
    <xf numFmtId="0" fontId="12" fillId="0" borderId="32" xfId="0" applyFont="1" applyBorder="1" applyAlignment="1">
      <alignment vertical="center"/>
    </xf>
    <xf numFmtId="0" fontId="12" fillId="0" borderId="24" xfId="0" applyFont="1" applyBorder="1" applyAlignment="1">
      <alignment vertical="center" wrapText="1"/>
    </xf>
    <xf numFmtId="0" fontId="11" fillId="0" borderId="32" xfId="0" applyFont="1" applyFill="1" applyBorder="1" applyAlignment="1">
      <alignment vertical="center" wrapText="1"/>
    </xf>
    <xf numFmtId="0" fontId="12" fillId="44" borderId="0" xfId="0" applyFont="1" applyFill="1" applyBorder="1" applyAlignment="1">
      <alignment vertical="center"/>
    </xf>
    <xf numFmtId="0" fontId="0" fillId="34" borderId="0" xfId="0" applyFill="1" applyAlignment="1">
      <alignment vertical="center"/>
    </xf>
    <xf numFmtId="0" fontId="0" fillId="34" borderId="0" xfId="0" applyFont="1" applyFill="1" applyBorder="1" applyAlignment="1">
      <alignment vertical="center" wrapText="1"/>
    </xf>
    <xf numFmtId="0" fontId="0" fillId="7" borderId="0" xfId="0" applyFont="1" applyFill="1" applyBorder="1" applyAlignment="1">
      <alignment vertical="center" wrapText="1"/>
    </xf>
    <xf numFmtId="0" fontId="0" fillId="44" borderId="0" xfId="0" applyFont="1" applyFill="1" applyAlignment="1">
      <alignment vertical="center" wrapText="1"/>
    </xf>
    <xf numFmtId="0" fontId="0" fillId="44" borderId="0" xfId="0" applyFill="1" applyBorder="1" applyAlignment="1">
      <alignment vertical="center"/>
    </xf>
    <xf numFmtId="0" fontId="11" fillId="0" borderId="10" xfId="0" applyFont="1" applyBorder="1" applyAlignment="1">
      <alignment vertical="center"/>
    </xf>
    <xf numFmtId="0" fontId="0" fillId="20" borderId="0" xfId="0" applyFill="1" applyBorder="1" applyAlignment="1">
      <alignment vertical="center"/>
    </xf>
    <xf numFmtId="0" fontId="0" fillId="3" borderId="0" xfId="0" applyFill="1" applyAlignment="1">
      <alignment vertical="center"/>
    </xf>
    <xf numFmtId="0" fontId="0" fillId="3" borderId="47" xfId="0" applyFill="1" applyBorder="1" applyAlignment="1">
      <alignment vertical="center"/>
    </xf>
    <xf numFmtId="0" fontId="0" fillId="0" borderId="0" xfId="0" applyAlignment="1">
      <alignment vertical="center"/>
    </xf>
    <xf numFmtId="0" fontId="11" fillId="0" borderId="24" xfId="0" applyFont="1" applyFill="1" applyBorder="1" applyAlignment="1">
      <alignment vertical="center" wrapText="1"/>
    </xf>
    <xf numFmtId="0" fontId="11" fillId="0" borderId="18" xfId="0" applyFont="1" applyBorder="1" applyAlignment="1">
      <alignment vertical="center" wrapText="1"/>
    </xf>
    <xf numFmtId="0" fontId="12" fillId="0" borderId="29" xfId="0" applyFont="1" applyBorder="1" applyAlignment="1">
      <alignment vertical="center" wrapText="1"/>
    </xf>
    <xf numFmtId="0" fontId="11" fillId="0" borderId="29" xfId="0" applyFont="1" applyBorder="1" applyAlignment="1">
      <alignment vertical="center" wrapText="1"/>
    </xf>
    <xf numFmtId="1" fontId="12" fillId="0" borderId="32" xfId="0" applyNumberFormat="1" applyFont="1" applyBorder="1" applyAlignment="1">
      <alignment vertical="center" wrapText="1"/>
    </xf>
    <xf numFmtId="0" fontId="11" fillId="34" borderId="0" xfId="0" applyFont="1" applyFill="1" applyBorder="1" applyAlignment="1">
      <alignment vertical="center" wrapText="1"/>
    </xf>
    <xf numFmtId="0" fontId="12" fillId="0" borderId="32" xfId="0" applyFont="1" applyBorder="1" applyAlignment="1">
      <alignment vertical="center" wrapText="1"/>
    </xf>
    <xf numFmtId="0" fontId="0" fillId="34" borderId="0" xfId="0" applyFont="1" applyFill="1" applyAlignment="1">
      <alignment vertical="center" wrapText="1"/>
    </xf>
    <xf numFmtId="0" fontId="0" fillId="38" borderId="32" xfId="0" applyFont="1" applyFill="1" applyBorder="1" applyAlignment="1">
      <alignment vertical="center" wrapText="1"/>
    </xf>
    <xf numFmtId="1" fontId="11" fillId="38" borderId="32" xfId="0" applyNumberFormat="1" applyFont="1" applyFill="1" applyBorder="1" applyAlignment="1">
      <alignment vertical="center" wrapText="1"/>
    </xf>
    <xf numFmtId="0" fontId="7" fillId="0" borderId="0" xfId="0" applyFont="1" applyAlignment="1">
      <alignment vertical="center"/>
    </xf>
    <xf numFmtId="0" fontId="0" fillId="0" borderId="0" xfId="0" applyFont="1" applyAlignment="1">
      <alignment vertical="center" wrapText="1"/>
    </xf>
    <xf numFmtId="0" fontId="11" fillId="0" borderId="0" xfId="0" applyFont="1" applyAlignment="1">
      <alignment vertical="center" wrapText="1"/>
    </xf>
    <xf numFmtId="0" fontId="4" fillId="34" borderId="23" xfId="0" applyFont="1" applyFill="1" applyBorder="1" applyAlignment="1">
      <alignment vertical="center"/>
    </xf>
    <xf numFmtId="0" fontId="0" fillId="34" borderId="23" xfId="0" applyFont="1" applyFill="1" applyBorder="1" applyAlignment="1">
      <alignment vertical="center" wrapText="1"/>
    </xf>
    <xf numFmtId="0" fontId="0" fillId="7" borderId="0" xfId="0" applyFont="1" applyFill="1" applyAlignment="1">
      <alignment vertical="center" wrapText="1"/>
    </xf>
    <xf numFmtId="0" fontId="4" fillId="7" borderId="0" xfId="0" applyFont="1" applyFill="1" applyAlignment="1">
      <alignment vertical="center"/>
    </xf>
    <xf numFmtId="0" fontId="0" fillId="5" borderId="0" xfId="0" applyFont="1" applyFill="1" applyAlignment="1">
      <alignment vertical="center" wrapText="1"/>
    </xf>
    <xf numFmtId="0" fontId="4" fillId="5" borderId="0" xfId="0" applyFont="1" applyFill="1" applyAlignment="1">
      <alignment vertical="center"/>
    </xf>
    <xf numFmtId="0" fontId="0" fillId="20" borderId="0" xfId="0" applyFont="1" applyFill="1" applyAlignment="1">
      <alignment vertical="center" wrapText="1"/>
    </xf>
    <xf numFmtId="0" fontId="4" fillId="3" borderId="0" xfId="0" applyFont="1" applyFill="1" applyAlignment="1">
      <alignment vertical="center"/>
    </xf>
    <xf numFmtId="0" fontId="0" fillId="3" borderId="0" xfId="0" applyFont="1" applyFill="1" applyAlignment="1">
      <alignment vertical="center" wrapText="1"/>
    </xf>
    <xf numFmtId="0" fontId="0" fillId="3" borderId="0" xfId="0" applyFill="1" applyBorder="1" applyAlignment="1">
      <alignment vertical="center"/>
    </xf>
    <xf numFmtId="0" fontId="0" fillId="5" borderId="0" xfId="0" applyFill="1" applyAlignment="1">
      <alignment vertical="center"/>
    </xf>
    <xf numFmtId="0" fontId="0" fillId="0" borderId="29" xfId="0" applyBorder="1" applyAlignment="1">
      <alignment vertical="center"/>
    </xf>
    <xf numFmtId="0" fontId="0" fillId="5" borderId="0" xfId="0" applyFill="1" applyBorder="1" applyAlignment="1">
      <alignment vertical="center"/>
    </xf>
    <xf numFmtId="0" fontId="0" fillId="20" borderId="0" xfId="0" applyFill="1" applyBorder="1" applyAlignment="1">
      <alignment vertical="center" wrapText="1"/>
    </xf>
    <xf numFmtId="0" fontId="0" fillId="0" borderId="29" xfId="0" applyFont="1" applyBorder="1" applyAlignment="1">
      <alignment vertical="center"/>
    </xf>
    <xf numFmtId="1" fontId="11" fillId="38" borderId="18" xfId="0" applyNumberFormat="1" applyFont="1" applyFill="1" applyBorder="1" applyAlignment="1">
      <alignment vertical="center"/>
    </xf>
    <xf numFmtId="1" fontId="0" fillId="5" borderId="0" xfId="0" applyNumberFormat="1" applyFill="1" applyBorder="1" applyAlignment="1">
      <alignment vertical="center"/>
    </xf>
    <xf numFmtId="0" fontId="4" fillId="34" borderId="0" xfId="0" applyFont="1" applyFill="1" applyAlignment="1">
      <alignment vertical="center"/>
    </xf>
    <xf numFmtId="0" fontId="4" fillId="44" borderId="0" xfId="0" applyFont="1" applyFill="1" applyAlignment="1">
      <alignment vertical="center"/>
    </xf>
    <xf numFmtId="0" fontId="0" fillId="20" borderId="0" xfId="0" applyFill="1" applyAlignment="1">
      <alignment vertical="center"/>
    </xf>
    <xf numFmtId="0" fontId="12" fillId="36" borderId="32" xfId="0" applyFont="1" applyFill="1" applyBorder="1" applyAlignment="1">
      <alignment vertical="center" wrapText="1"/>
    </xf>
    <xf numFmtId="0" fontId="2" fillId="20" borderId="0" xfId="0" applyFont="1" applyFill="1" applyBorder="1" applyAlignment="1">
      <alignment vertical="center" wrapText="1"/>
    </xf>
    <xf numFmtId="1" fontId="0" fillId="20" borderId="0" xfId="0" applyNumberFormat="1" applyFont="1" applyFill="1" applyBorder="1" applyAlignment="1">
      <alignment vertical="center" wrapText="1"/>
    </xf>
    <xf numFmtId="0" fontId="0" fillId="34" borderId="12" xfId="0" applyFont="1" applyFill="1" applyBorder="1" applyAlignment="1">
      <alignment vertical="center" wrapText="1"/>
    </xf>
    <xf numFmtId="0" fontId="0" fillId="3" borderId="12" xfId="0" applyFont="1" applyFill="1" applyBorder="1" applyAlignment="1">
      <alignment vertical="center" wrapText="1"/>
    </xf>
    <xf numFmtId="1" fontId="12" fillId="0" borderId="24" xfId="0" applyNumberFormat="1" applyFont="1" applyBorder="1" applyAlignment="1">
      <alignment vertical="center" wrapText="1"/>
    </xf>
    <xf numFmtId="1" fontId="11" fillId="38" borderId="29" xfId="0" applyNumberFormat="1" applyFont="1" applyFill="1" applyBorder="1" applyAlignment="1">
      <alignment vertical="center" wrapText="1"/>
    </xf>
    <xf numFmtId="1" fontId="11" fillId="38" borderId="24" xfId="0" applyNumberFormat="1" applyFont="1" applyFill="1" applyBorder="1" applyAlignment="1">
      <alignment vertical="center" wrapText="1"/>
    </xf>
    <xf numFmtId="1" fontId="0" fillId="34" borderId="0" xfId="0" applyNumberFormat="1" applyFont="1" applyFill="1" applyBorder="1" applyAlignment="1">
      <alignment vertical="center" wrapText="1"/>
    </xf>
    <xf numFmtId="0" fontId="12" fillId="0" borderId="24" xfId="0" applyFont="1" applyBorder="1" applyAlignment="1">
      <alignment vertical="center"/>
    </xf>
    <xf numFmtId="1" fontId="11" fillId="38" borderId="32" xfId="0" applyNumberFormat="1" applyFont="1" applyFill="1" applyBorder="1" applyAlignment="1">
      <alignment vertical="center"/>
    </xf>
    <xf numFmtId="0" fontId="12" fillId="0" borderId="29" xfId="0" applyFont="1" applyBorder="1" applyAlignment="1">
      <alignment vertical="center"/>
    </xf>
    <xf numFmtId="0" fontId="0" fillId="20" borderId="12" xfId="0" applyFill="1" applyBorder="1" applyAlignment="1">
      <alignment vertical="center"/>
    </xf>
    <xf numFmtId="1" fontId="12" fillId="0" borderId="17" xfId="0" applyNumberFormat="1" applyFont="1" applyBorder="1" applyAlignment="1">
      <alignment vertical="center"/>
    </xf>
    <xf numFmtId="1" fontId="0" fillId="44" borderId="0" xfId="0" applyNumberFormat="1" applyFill="1" applyBorder="1" applyAlignment="1">
      <alignment vertical="center"/>
    </xf>
    <xf numFmtId="0" fontId="0" fillId="20" borderId="16" xfId="0" applyFill="1" applyBorder="1" applyAlignment="1">
      <alignment vertical="center"/>
    </xf>
    <xf numFmtId="0" fontId="0" fillId="20" borderId="0" xfId="0" applyFont="1" applyFill="1" applyBorder="1" applyAlignment="1">
      <alignment vertical="center" wrapText="1"/>
    </xf>
    <xf numFmtId="0" fontId="0" fillId="44" borderId="0" xfId="0" applyFill="1" applyAlignment="1">
      <alignment vertical="center"/>
    </xf>
    <xf numFmtId="0" fontId="4" fillId="3" borderId="0" xfId="0" applyFont="1" applyFill="1" applyAlignment="1">
      <alignment vertical="center" wrapText="1"/>
    </xf>
    <xf numFmtId="0" fontId="0" fillId="44" borderId="0" xfId="0" applyFont="1" applyFill="1" applyBorder="1" applyAlignment="1">
      <alignment vertical="center" wrapText="1"/>
    </xf>
    <xf numFmtId="0" fontId="0" fillId="0" borderId="29" xfId="0" applyBorder="1" applyAlignment="1">
      <alignment vertical="center" wrapText="1"/>
    </xf>
    <xf numFmtId="0" fontId="0" fillId="34" borderId="12" xfId="0" applyFill="1" applyBorder="1" applyAlignment="1">
      <alignment vertical="center"/>
    </xf>
    <xf numFmtId="0" fontId="0" fillId="0" borderId="0" xfId="0" applyFill="1" applyAlignment="1">
      <alignment vertical="center"/>
    </xf>
    <xf numFmtId="0" fontId="0" fillId="46" borderId="0" xfId="0" applyFont="1" applyFill="1" applyAlignment="1">
      <alignment vertical="center" wrapText="1"/>
    </xf>
    <xf numFmtId="0" fontId="0" fillId="47" borderId="0" xfId="0" applyFont="1" applyFill="1" applyBorder="1" applyAlignment="1">
      <alignment vertical="center" wrapText="1"/>
    </xf>
    <xf numFmtId="0" fontId="13" fillId="34" borderId="0" xfId="0" applyFont="1" applyFill="1" applyBorder="1" applyAlignment="1">
      <alignment vertical="center"/>
    </xf>
    <xf numFmtId="0" fontId="13" fillId="7" borderId="0" xfId="0" applyFont="1" applyFill="1" applyAlignment="1">
      <alignment vertical="center"/>
    </xf>
    <xf numFmtId="0" fontId="13" fillId="5" borderId="0" xfId="0" applyFont="1" applyFill="1" applyAlignment="1">
      <alignment vertical="center"/>
    </xf>
    <xf numFmtId="0" fontId="13" fillId="20" borderId="0" xfId="0" applyFont="1" applyFill="1" applyAlignment="1">
      <alignment horizontal="left" vertical="center"/>
    </xf>
    <xf numFmtId="0" fontId="13" fillId="3" borderId="0" xfId="0" applyFont="1" applyFill="1" applyAlignment="1">
      <alignment vertical="center"/>
    </xf>
    <xf numFmtId="0" fontId="13" fillId="44" borderId="0" xfId="0" applyFont="1" applyFill="1" applyAlignment="1">
      <alignment vertical="center"/>
    </xf>
    <xf numFmtId="0" fontId="12" fillId="0" borderId="0" xfId="0" applyFont="1" applyFill="1" applyBorder="1" applyAlignment="1">
      <alignment vertical="center" wrapText="1"/>
    </xf>
    <xf numFmtId="0" fontId="12" fillId="0" borderId="0" xfId="0" applyFont="1" applyAlignment="1">
      <alignment vertical="center" wrapText="1"/>
    </xf>
    <xf numFmtId="0" fontId="12" fillId="0" borderId="0" xfId="0" applyFont="1" applyBorder="1" applyAlignment="1">
      <alignment vertical="center" wrapText="1"/>
    </xf>
    <xf numFmtId="49" fontId="41" fillId="0" borderId="21" xfId="45" applyNumberFormat="1" applyFill="1" applyBorder="1" applyAlignment="1">
      <alignment vertical="center"/>
    </xf>
    <xf numFmtId="49" fontId="0" fillId="0" borderId="10" xfId="0" applyNumberFormat="1" applyFill="1" applyBorder="1" applyAlignment="1">
      <alignment vertical="center"/>
    </xf>
    <xf numFmtId="0" fontId="0" fillId="0" borderId="12" xfId="0" applyFont="1" applyFill="1" applyBorder="1" applyAlignment="1">
      <alignment vertical="center" wrapText="1"/>
    </xf>
    <xf numFmtId="49" fontId="0" fillId="0" borderId="47" xfId="0" applyNumberFormat="1" applyFill="1" applyBorder="1" applyAlignment="1">
      <alignment vertical="center"/>
    </xf>
    <xf numFmtId="0" fontId="0" fillId="0" borderId="16" xfId="0" applyFont="1" applyFill="1" applyBorder="1" applyAlignment="1">
      <alignment vertical="center" wrapText="1"/>
    </xf>
    <xf numFmtId="49" fontId="0" fillId="0" borderId="67" xfId="0" applyNumberFormat="1" applyFill="1" applyBorder="1" applyAlignment="1">
      <alignment vertical="center"/>
    </xf>
    <xf numFmtId="0" fontId="0" fillId="0" borderId="14" xfId="0" applyFont="1" applyFill="1" applyBorder="1" applyAlignment="1">
      <alignment vertical="center" wrapText="1"/>
    </xf>
    <xf numFmtId="49" fontId="0" fillId="0" borderId="20" xfId="0" applyNumberFormat="1" applyFill="1" applyBorder="1" applyAlignment="1">
      <alignment vertical="center"/>
    </xf>
    <xf numFmtId="49" fontId="0" fillId="0" borderId="68" xfId="0" applyNumberFormat="1" applyFill="1" applyBorder="1" applyAlignment="1">
      <alignment vertical="center"/>
    </xf>
    <xf numFmtId="0" fontId="0" fillId="0" borderId="15" xfId="0" applyFont="1" applyFill="1" applyBorder="1" applyAlignment="1">
      <alignment vertical="center" wrapText="1"/>
    </xf>
    <xf numFmtId="49" fontId="0" fillId="0" borderId="30" xfId="0" applyNumberFormat="1" applyFill="1" applyBorder="1" applyAlignment="1">
      <alignment vertical="center"/>
    </xf>
    <xf numFmtId="0" fontId="0" fillId="0" borderId="13" xfId="0" applyFont="1" applyFill="1" applyBorder="1" applyAlignment="1">
      <alignment vertical="center" wrapText="1"/>
    </xf>
    <xf numFmtId="49" fontId="41" fillId="0" borderId="19" xfId="45" applyNumberFormat="1" applyFill="1" applyBorder="1" applyAlignment="1">
      <alignment vertical="center"/>
    </xf>
    <xf numFmtId="0" fontId="0" fillId="0" borderId="12" xfId="0" applyFill="1" applyBorder="1" applyAlignment="1">
      <alignment vertical="center"/>
    </xf>
    <xf numFmtId="0" fontId="0" fillId="0" borderId="16" xfId="0" applyFill="1" applyBorder="1" applyAlignment="1">
      <alignment vertical="center"/>
    </xf>
    <xf numFmtId="0" fontId="0" fillId="0" borderId="14" xfId="0" applyFont="1" applyFill="1" applyBorder="1" applyAlignment="1">
      <alignment vertical="center"/>
    </xf>
    <xf numFmtId="0" fontId="0" fillId="0" borderId="15" xfId="0" applyFill="1" applyBorder="1" applyAlignment="1">
      <alignment vertical="center"/>
    </xf>
    <xf numFmtId="0" fontId="0" fillId="0" borderId="16" xfId="0" applyFont="1" applyFill="1" applyBorder="1" applyAlignment="1">
      <alignment vertical="center"/>
    </xf>
    <xf numFmtId="49" fontId="41" fillId="0" borderId="18" xfId="45" applyNumberFormat="1" applyFill="1" applyBorder="1" applyAlignment="1">
      <alignment vertical="center"/>
    </xf>
    <xf numFmtId="0" fontId="0" fillId="0" borderId="13" xfId="0" applyFill="1" applyBorder="1" applyAlignment="1">
      <alignment vertical="center"/>
    </xf>
    <xf numFmtId="49" fontId="41" fillId="0" borderId="47" xfId="45" applyNumberFormat="1" applyFill="1" applyBorder="1" applyAlignment="1">
      <alignment vertical="center"/>
    </xf>
    <xf numFmtId="49" fontId="41" fillId="0" borderId="30" xfId="45" applyNumberFormat="1" applyFill="1" applyBorder="1" applyAlignment="1">
      <alignment vertical="center"/>
    </xf>
    <xf numFmtId="0" fontId="0" fillId="0" borderId="13" xfId="0" applyFont="1" applyFill="1" applyBorder="1" applyAlignment="1">
      <alignment vertical="center"/>
    </xf>
    <xf numFmtId="49" fontId="41" fillId="0" borderId="10" xfId="45" applyNumberFormat="1" applyFill="1" applyBorder="1" applyAlignment="1">
      <alignment vertical="center"/>
    </xf>
    <xf numFmtId="49" fontId="0" fillId="0" borderId="16" xfId="0" applyNumberFormat="1" applyFill="1" applyBorder="1" applyAlignment="1">
      <alignment vertical="center"/>
    </xf>
    <xf numFmtId="49" fontId="0" fillId="0" borderId="16" xfId="0" applyNumberFormat="1" applyFont="1" applyFill="1" applyBorder="1" applyAlignment="1">
      <alignment vertical="center"/>
    </xf>
    <xf numFmtId="0" fontId="0" fillId="0" borderId="47" xfId="0" applyFill="1" applyBorder="1" applyAlignment="1">
      <alignment horizontal="left" vertical="center"/>
    </xf>
    <xf numFmtId="0" fontId="0" fillId="0" borderId="47" xfId="0" applyFont="1" applyFill="1" applyBorder="1" applyAlignment="1">
      <alignment vertical="center" wrapText="1"/>
    </xf>
    <xf numFmtId="0" fontId="0" fillId="0" borderId="30" xfId="0" applyFill="1" applyBorder="1" applyAlignment="1">
      <alignment horizontal="left" vertical="center"/>
    </xf>
    <xf numFmtId="0" fontId="0" fillId="0" borderId="30" xfId="0" applyFont="1" applyFill="1" applyBorder="1" applyAlignment="1">
      <alignment vertical="center" wrapText="1"/>
    </xf>
    <xf numFmtId="49" fontId="0" fillId="0" borderId="13" xfId="0" applyNumberFormat="1" applyFill="1" applyBorder="1" applyAlignment="1">
      <alignment vertical="center"/>
    </xf>
    <xf numFmtId="0" fontId="11" fillId="34" borderId="11" xfId="0" applyFont="1" applyFill="1" applyBorder="1" applyAlignment="1">
      <alignment vertical="top" wrapText="1"/>
    </xf>
    <xf numFmtId="0" fontId="11" fillId="0" borderId="0" xfId="0" applyFont="1" applyAlignment="1">
      <alignment wrapText="1"/>
    </xf>
    <xf numFmtId="0" fontId="11" fillId="0" borderId="0" xfId="0" applyFont="1" applyAlignment="1">
      <alignment/>
    </xf>
    <xf numFmtId="2" fontId="11" fillId="0" borderId="0" xfId="0" applyNumberFormat="1" applyFont="1" applyAlignment="1">
      <alignment/>
    </xf>
    <xf numFmtId="0" fontId="11" fillId="36" borderId="32" xfId="0" applyFont="1" applyFill="1" applyBorder="1" applyAlignment="1">
      <alignment horizontal="center" vertical="center"/>
    </xf>
    <xf numFmtId="0" fontId="11" fillId="0" borderId="0" xfId="0" applyFont="1" applyBorder="1" applyAlignment="1">
      <alignment horizontal="left" wrapText="1"/>
    </xf>
    <xf numFmtId="0" fontId="11" fillId="0" borderId="0" xfId="0" applyFont="1" applyBorder="1" applyAlignment="1">
      <alignment wrapText="1"/>
    </xf>
    <xf numFmtId="0" fontId="11" fillId="0" borderId="23" xfId="0" applyFont="1" applyBorder="1" applyAlignment="1">
      <alignment/>
    </xf>
    <xf numFmtId="2" fontId="11" fillId="0" borderId="0" xfId="0" applyNumberFormat="1" applyFont="1" applyAlignment="1">
      <alignment wrapText="1"/>
    </xf>
    <xf numFmtId="0" fontId="11" fillId="0" borderId="23" xfId="0" applyFont="1" applyFill="1" applyBorder="1" applyAlignment="1">
      <alignment wrapText="1"/>
    </xf>
    <xf numFmtId="0" fontId="11" fillId="34" borderId="50" xfId="0" applyFont="1" applyFill="1" applyBorder="1" applyAlignment="1">
      <alignment vertical="center" wrapText="1"/>
    </xf>
    <xf numFmtId="0" fontId="11" fillId="34" borderId="69" xfId="0" applyFont="1" applyFill="1" applyBorder="1" applyAlignment="1">
      <alignment vertical="top" wrapText="1"/>
    </xf>
    <xf numFmtId="0" fontId="11" fillId="40" borderId="36" xfId="0" applyFont="1" applyFill="1" applyBorder="1" applyAlignment="1">
      <alignment/>
    </xf>
    <xf numFmtId="2" fontId="11" fillId="38" borderId="11" xfId="0" applyNumberFormat="1" applyFont="1" applyFill="1" applyBorder="1" applyAlignment="1">
      <alignment/>
    </xf>
    <xf numFmtId="9" fontId="11" fillId="38" borderId="11" xfId="0" applyNumberFormat="1" applyFont="1" applyFill="1" applyBorder="1" applyAlignment="1">
      <alignment/>
    </xf>
    <xf numFmtId="0" fontId="11" fillId="38" borderId="11" xfId="0" applyFont="1" applyFill="1" applyBorder="1" applyAlignment="1">
      <alignment/>
    </xf>
    <xf numFmtId="2" fontId="11" fillId="35" borderId="11" xfId="0" applyNumberFormat="1" applyFont="1" applyFill="1" applyBorder="1" applyAlignment="1">
      <alignment/>
    </xf>
    <xf numFmtId="0" fontId="11" fillId="0" borderId="17" xfId="0" applyFont="1" applyBorder="1" applyAlignment="1">
      <alignment wrapText="1"/>
    </xf>
    <xf numFmtId="0" fontId="11" fillId="34" borderId="70" xfId="0" applyFont="1" applyFill="1" applyBorder="1" applyAlignment="1">
      <alignment vertical="center" wrapText="1"/>
    </xf>
    <xf numFmtId="0" fontId="11" fillId="34" borderId="71" xfId="0" applyFont="1" applyFill="1" applyBorder="1" applyAlignment="1">
      <alignment vertical="top" wrapText="1"/>
    </xf>
    <xf numFmtId="0" fontId="11" fillId="0" borderId="72" xfId="0" applyFont="1" applyBorder="1" applyAlignment="1">
      <alignment/>
    </xf>
    <xf numFmtId="2" fontId="11" fillId="0" borderId="0" xfId="0" applyNumberFormat="1" applyFont="1" applyBorder="1" applyAlignment="1">
      <alignment/>
    </xf>
    <xf numFmtId="9" fontId="11" fillId="0" borderId="0" xfId="0" applyNumberFormat="1" applyFont="1" applyBorder="1" applyAlignment="1">
      <alignment/>
    </xf>
    <xf numFmtId="0" fontId="11" fillId="0" borderId="0" xfId="0" applyFont="1" applyBorder="1" applyAlignment="1">
      <alignment/>
    </xf>
    <xf numFmtId="2" fontId="11" fillId="35" borderId="16" xfId="0" applyNumberFormat="1" applyFont="1" applyFill="1" applyBorder="1" applyAlignment="1">
      <alignment/>
    </xf>
    <xf numFmtId="0" fontId="11" fillId="0" borderId="19" xfId="0" applyFont="1" applyBorder="1" applyAlignment="1">
      <alignment/>
    </xf>
    <xf numFmtId="2" fontId="11" fillId="35" borderId="0" xfId="0" applyNumberFormat="1" applyFont="1" applyFill="1" applyBorder="1" applyAlignment="1">
      <alignment/>
    </xf>
    <xf numFmtId="0" fontId="11" fillId="34" borderId="71" xfId="0" applyFont="1" applyFill="1" applyBorder="1" applyAlignment="1">
      <alignment wrapText="1"/>
    </xf>
    <xf numFmtId="0" fontId="11" fillId="0" borderId="21" xfId="0" applyFont="1" applyBorder="1" applyAlignment="1">
      <alignment/>
    </xf>
    <xf numFmtId="0" fontId="11" fillId="34" borderId="73" xfId="0" applyFont="1" applyFill="1" applyBorder="1" applyAlignment="1">
      <alignment vertical="top" wrapText="1"/>
    </xf>
    <xf numFmtId="0" fontId="11" fillId="34" borderId="74" xfId="0" applyFont="1" applyFill="1" applyBorder="1" applyAlignment="1">
      <alignment vertical="top" wrapText="1"/>
    </xf>
    <xf numFmtId="0" fontId="11" fillId="40" borderId="60" xfId="0" applyFont="1" applyFill="1" applyBorder="1" applyAlignment="1">
      <alignment/>
    </xf>
    <xf numFmtId="0" fontId="11" fillId="34" borderId="28" xfId="0" applyFont="1" applyFill="1" applyBorder="1" applyAlignment="1">
      <alignment vertical="center" wrapText="1"/>
    </xf>
    <xf numFmtId="2" fontId="11" fillId="0" borderId="23" xfId="0" applyNumberFormat="1" applyFont="1" applyBorder="1" applyAlignment="1">
      <alignment/>
    </xf>
    <xf numFmtId="2" fontId="11" fillId="35" borderId="23" xfId="0" applyNumberFormat="1" applyFont="1" applyFill="1" applyBorder="1" applyAlignment="1">
      <alignment/>
    </xf>
    <xf numFmtId="0" fontId="11" fillId="5" borderId="70" xfId="0" applyFont="1" applyFill="1" applyBorder="1" applyAlignment="1">
      <alignment vertical="center" wrapText="1"/>
    </xf>
    <xf numFmtId="0" fontId="11" fillId="5" borderId="69" xfId="0" applyFont="1" applyFill="1" applyBorder="1" applyAlignment="1">
      <alignment vertical="top" wrapText="1"/>
    </xf>
    <xf numFmtId="2" fontId="11" fillId="38" borderId="0" xfId="0" applyNumberFormat="1" applyFont="1" applyFill="1" applyBorder="1" applyAlignment="1">
      <alignment/>
    </xf>
    <xf numFmtId="9" fontId="11" fillId="38" borderId="0" xfId="0" applyNumberFormat="1" applyFont="1" applyFill="1" applyBorder="1" applyAlignment="1">
      <alignment/>
    </xf>
    <xf numFmtId="0" fontId="11" fillId="38" borderId="0" xfId="0" applyFont="1" applyFill="1" applyBorder="1" applyAlignment="1">
      <alignment/>
    </xf>
    <xf numFmtId="0" fontId="11" fillId="5" borderId="71" xfId="0" applyFont="1" applyFill="1" applyBorder="1" applyAlignment="1">
      <alignment vertical="top" wrapText="1"/>
    </xf>
    <xf numFmtId="2" fontId="11" fillId="0" borderId="75" xfId="0" applyNumberFormat="1" applyFont="1" applyBorder="1" applyAlignment="1">
      <alignment/>
    </xf>
    <xf numFmtId="0" fontId="11" fillId="5" borderId="74" xfId="0" applyFont="1" applyFill="1" applyBorder="1" applyAlignment="1">
      <alignment vertical="top" wrapText="1"/>
    </xf>
    <xf numFmtId="0" fontId="11" fillId="40" borderId="74" xfId="0" applyFont="1" applyFill="1" applyBorder="1" applyAlignment="1">
      <alignment/>
    </xf>
    <xf numFmtId="0" fontId="11" fillId="5" borderId="28" xfId="0" applyFont="1" applyFill="1" applyBorder="1" applyAlignment="1">
      <alignment vertical="center" wrapText="1"/>
    </xf>
    <xf numFmtId="0" fontId="11" fillId="6" borderId="63" xfId="0" applyFont="1" applyFill="1" applyBorder="1" applyAlignment="1">
      <alignment vertical="center" wrapText="1"/>
    </xf>
    <xf numFmtId="0" fontId="11" fillId="6" borderId="69" xfId="0" applyFont="1" applyFill="1" applyBorder="1" applyAlignment="1">
      <alignment vertical="top" wrapText="1"/>
    </xf>
    <xf numFmtId="2" fontId="11" fillId="38" borderId="76" xfId="0" applyNumberFormat="1" applyFont="1" applyFill="1" applyBorder="1" applyAlignment="1">
      <alignment/>
    </xf>
    <xf numFmtId="9" fontId="11" fillId="38" borderId="76" xfId="0" applyNumberFormat="1" applyFont="1" applyFill="1" applyBorder="1" applyAlignment="1">
      <alignment/>
    </xf>
    <xf numFmtId="0" fontId="11" fillId="38" borderId="76" xfId="0" applyFont="1" applyFill="1" applyBorder="1" applyAlignment="1">
      <alignment/>
    </xf>
    <xf numFmtId="2" fontId="11" fillId="35" borderId="12" xfId="0" applyNumberFormat="1" applyFont="1" applyFill="1" applyBorder="1" applyAlignment="1">
      <alignment/>
    </xf>
    <xf numFmtId="0" fontId="11" fillId="6" borderId="70" xfId="0" applyFont="1" applyFill="1" applyBorder="1" applyAlignment="1">
      <alignment vertical="center" wrapText="1"/>
    </xf>
    <xf numFmtId="0" fontId="11" fillId="6" borderId="71" xfId="0" applyFont="1" applyFill="1" applyBorder="1" applyAlignment="1">
      <alignment vertical="top" wrapText="1"/>
    </xf>
    <xf numFmtId="0" fontId="11" fillId="0" borderId="23" xfId="0" applyFont="1" applyFill="1" applyBorder="1" applyAlignment="1">
      <alignment/>
    </xf>
    <xf numFmtId="0" fontId="11" fillId="6" borderId="74" xfId="0" applyFont="1" applyFill="1" applyBorder="1" applyAlignment="1">
      <alignment vertical="top" wrapText="1"/>
    </xf>
    <xf numFmtId="0" fontId="11" fillId="0" borderId="77" xfId="0" applyFont="1" applyBorder="1" applyAlignment="1">
      <alignment/>
    </xf>
    <xf numFmtId="0" fontId="11" fillId="7" borderId="50" xfId="0" applyFont="1" applyFill="1" applyBorder="1" applyAlignment="1">
      <alignment vertical="center" wrapText="1"/>
    </xf>
    <xf numFmtId="0" fontId="11" fillId="7" borderId="69" xfId="0" applyFont="1" applyFill="1" applyBorder="1" applyAlignment="1">
      <alignment vertical="top" wrapText="1"/>
    </xf>
    <xf numFmtId="0" fontId="11" fillId="7" borderId="28" xfId="0" applyFont="1" applyFill="1" applyBorder="1" applyAlignment="1">
      <alignment vertical="center" wrapText="1"/>
    </xf>
    <xf numFmtId="0" fontId="11" fillId="7" borderId="71" xfId="0" applyFont="1" applyFill="1" applyBorder="1" applyAlignment="1">
      <alignment vertical="top" wrapText="1"/>
    </xf>
    <xf numFmtId="0" fontId="11" fillId="0" borderId="49" xfId="0" applyFont="1" applyBorder="1" applyAlignment="1">
      <alignment/>
    </xf>
    <xf numFmtId="0" fontId="11" fillId="0" borderId="57" xfId="0" applyFont="1" applyBorder="1" applyAlignment="1">
      <alignment/>
    </xf>
    <xf numFmtId="0" fontId="11" fillId="0" borderId="48" xfId="0" applyFont="1" applyBorder="1" applyAlignment="1">
      <alignment/>
    </xf>
    <xf numFmtId="9" fontId="11" fillId="0" borderId="23" xfId="0" applyNumberFormat="1" applyFont="1" applyBorder="1" applyAlignment="1">
      <alignment/>
    </xf>
    <xf numFmtId="2" fontId="11" fillId="35" borderId="13" xfId="0" applyNumberFormat="1" applyFont="1" applyFill="1" applyBorder="1" applyAlignment="1">
      <alignment/>
    </xf>
    <xf numFmtId="0" fontId="11" fillId="20" borderId="70" xfId="0" applyFont="1" applyFill="1" applyBorder="1" applyAlignment="1">
      <alignment vertical="center" wrapText="1"/>
    </xf>
    <xf numFmtId="0" fontId="11" fillId="20" borderId="69" xfId="0" applyFont="1" applyFill="1" applyBorder="1" applyAlignment="1">
      <alignment vertical="top" wrapText="1"/>
    </xf>
    <xf numFmtId="0" fontId="11" fillId="20" borderId="11" xfId="0" applyFont="1" applyFill="1" applyBorder="1" applyAlignment="1">
      <alignment vertical="top" wrapText="1"/>
    </xf>
    <xf numFmtId="0" fontId="11" fillId="20" borderId="71" xfId="0" applyFont="1" applyFill="1" applyBorder="1" applyAlignment="1">
      <alignment vertical="top" wrapText="1"/>
    </xf>
    <xf numFmtId="0" fontId="11" fillId="20" borderId="74" xfId="0" applyFont="1" applyFill="1" applyBorder="1" applyAlignment="1">
      <alignment vertical="top" wrapText="1"/>
    </xf>
    <xf numFmtId="184" fontId="11" fillId="40" borderId="60" xfId="0" applyNumberFormat="1" applyFont="1" applyFill="1" applyBorder="1" applyAlignment="1">
      <alignment/>
    </xf>
    <xf numFmtId="0" fontId="11" fillId="20" borderId="28" xfId="0" applyFont="1" applyFill="1" applyBorder="1" applyAlignment="1">
      <alignment vertical="center" wrapText="1"/>
    </xf>
    <xf numFmtId="0" fontId="11" fillId="0" borderId="57" xfId="0" applyFont="1" applyBorder="1" applyAlignment="1">
      <alignment wrapText="1"/>
    </xf>
    <xf numFmtId="0" fontId="11" fillId="0" borderId="57" xfId="0" applyFont="1" applyFill="1" applyBorder="1" applyAlignment="1">
      <alignment wrapText="1"/>
    </xf>
    <xf numFmtId="0" fontId="11" fillId="0" borderId="48" xfId="0" applyFont="1" applyFill="1" applyBorder="1" applyAlignment="1">
      <alignment wrapText="1"/>
    </xf>
    <xf numFmtId="0" fontId="11" fillId="3" borderId="70" xfId="0" applyFont="1" applyFill="1" applyBorder="1" applyAlignment="1">
      <alignment vertical="center" wrapText="1"/>
    </xf>
    <xf numFmtId="0" fontId="11" fillId="3" borderId="69" xfId="0" applyFont="1" applyFill="1" applyBorder="1" applyAlignment="1">
      <alignment vertical="top" wrapText="1"/>
    </xf>
    <xf numFmtId="0" fontId="11" fillId="40" borderId="69" xfId="0" applyFont="1" applyFill="1" applyBorder="1" applyAlignment="1">
      <alignment/>
    </xf>
    <xf numFmtId="0" fontId="11" fillId="3" borderId="71" xfId="0" applyFont="1" applyFill="1" applyBorder="1" applyAlignment="1">
      <alignment vertical="top" wrapText="1"/>
    </xf>
    <xf numFmtId="0" fontId="11" fillId="3" borderId="74" xfId="0" applyFont="1" applyFill="1" applyBorder="1" applyAlignment="1">
      <alignment vertical="top" wrapText="1"/>
    </xf>
    <xf numFmtId="0" fontId="11" fillId="3" borderId="28" xfId="0" applyFont="1" applyFill="1" applyBorder="1" applyAlignment="1">
      <alignment vertical="center" wrapText="1"/>
    </xf>
    <xf numFmtId="0" fontId="11" fillId="0" borderId="18" xfId="0" applyFont="1" applyBorder="1" applyAlignment="1">
      <alignment/>
    </xf>
    <xf numFmtId="2" fontId="11" fillId="35" borderId="10" xfId="0" applyNumberFormat="1" applyFont="1" applyFill="1" applyBorder="1" applyAlignment="1">
      <alignment/>
    </xf>
    <xf numFmtId="0" fontId="11" fillId="35" borderId="12" xfId="0" applyFont="1" applyFill="1" applyBorder="1" applyAlignment="1">
      <alignment/>
    </xf>
    <xf numFmtId="1" fontId="11" fillId="35" borderId="30" xfId="0" applyNumberFormat="1" applyFont="1" applyFill="1" applyBorder="1" applyAlignment="1" applyProtection="1">
      <alignment/>
      <protection/>
    </xf>
    <xf numFmtId="0" fontId="11" fillId="35" borderId="13" xfId="0" applyFont="1" applyFill="1" applyBorder="1" applyAlignment="1">
      <alignment/>
    </xf>
    <xf numFmtId="0" fontId="11" fillId="36" borderId="0" xfId="0" applyFont="1" applyFill="1" applyAlignment="1">
      <alignment vertical="top"/>
    </xf>
    <xf numFmtId="0" fontId="11" fillId="34" borderId="78" xfId="0" applyFont="1" applyFill="1" applyBorder="1" applyAlignment="1">
      <alignment vertical="top"/>
    </xf>
    <xf numFmtId="0" fontId="11" fillId="34" borderId="75" xfId="0" applyFont="1" applyFill="1" applyBorder="1" applyAlignment="1">
      <alignment vertical="top" wrapText="1"/>
    </xf>
    <xf numFmtId="0" fontId="11" fillId="5" borderId="73" xfId="0" applyFont="1" applyFill="1" applyBorder="1" applyAlignment="1">
      <alignment vertical="top" wrapText="1"/>
    </xf>
    <xf numFmtId="0" fontId="11" fillId="5" borderId="71" xfId="0" applyFont="1" applyFill="1" applyBorder="1" applyAlignment="1">
      <alignment vertical="top"/>
    </xf>
    <xf numFmtId="0" fontId="11" fillId="5" borderId="0" xfId="0" applyFont="1" applyFill="1" applyBorder="1" applyAlignment="1">
      <alignment vertical="top" wrapText="1"/>
    </xf>
    <xf numFmtId="0" fontId="11" fillId="5" borderId="78" xfId="0" applyFont="1" applyFill="1" applyBorder="1" applyAlignment="1">
      <alignment vertical="top"/>
    </xf>
    <xf numFmtId="0" fontId="11" fillId="6" borderId="73" xfId="0" applyFont="1" applyFill="1" applyBorder="1" applyAlignment="1">
      <alignment vertical="top" wrapText="1"/>
    </xf>
    <xf numFmtId="0" fontId="11" fillId="6" borderId="78" xfId="0" applyFont="1" applyFill="1" applyBorder="1" applyAlignment="1">
      <alignment vertical="top"/>
    </xf>
    <xf numFmtId="0" fontId="11" fillId="6" borderId="75" xfId="0" applyFont="1" applyFill="1" applyBorder="1" applyAlignment="1">
      <alignment vertical="top" wrapText="1"/>
    </xf>
    <xf numFmtId="0" fontId="11" fillId="6" borderId="75" xfId="0" applyFont="1" applyFill="1" applyBorder="1" applyAlignment="1">
      <alignment vertical="top"/>
    </xf>
    <xf numFmtId="0" fontId="11" fillId="7" borderId="78" xfId="0" applyFont="1" applyFill="1" applyBorder="1" applyAlignment="1">
      <alignment vertical="top"/>
    </xf>
    <xf numFmtId="0" fontId="11" fillId="20" borderId="78" xfId="0" applyFont="1" applyFill="1" applyBorder="1" applyAlignment="1">
      <alignment vertical="top"/>
    </xf>
    <xf numFmtId="0" fontId="11" fillId="20" borderId="71" xfId="0" applyFont="1" applyFill="1" applyBorder="1" applyAlignment="1">
      <alignment vertical="top"/>
    </xf>
    <xf numFmtId="0" fontId="11" fillId="3" borderId="11" xfId="0" applyFont="1" applyFill="1" applyBorder="1" applyAlignment="1">
      <alignment vertical="top" wrapText="1"/>
    </xf>
    <xf numFmtId="0" fontId="11" fillId="3" borderId="78" xfId="0" applyFont="1" applyFill="1" applyBorder="1" applyAlignment="1">
      <alignment vertical="top"/>
    </xf>
    <xf numFmtId="0" fontId="11" fillId="3" borderId="71" xfId="0" applyFont="1" applyFill="1" applyBorder="1" applyAlignment="1">
      <alignment vertical="top"/>
    </xf>
    <xf numFmtId="0" fontId="11" fillId="3" borderId="0" xfId="0" applyFont="1" applyFill="1" applyAlignment="1">
      <alignment vertical="top" wrapText="1"/>
    </xf>
    <xf numFmtId="0" fontId="12" fillId="0" borderId="0" xfId="0" applyFont="1" applyAlignment="1">
      <alignment vertical="top"/>
    </xf>
    <xf numFmtId="0" fontId="11" fillId="36" borderId="72" xfId="0" applyFont="1" applyFill="1" applyBorder="1" applyAlignment="1">
      <alignment horizontal="left"/>
    </xf>
    <xf numFmtId="0" fontId="11" fillId="7" borderId="32" xfId="0" applyFont="1" applyFill="1" applyBorder="1" applyAlignment="1">
      <alignment vertical="center" wrapText="1"/>
    </xf>
    <xf numFmtId="0" fontId="11" fillId="2" borderId="32" xfId="0" applyFont="1" applyFill="1" applyBorder="1" applyAlignment="1">
      <alignment vertical="center" wrapText="1"/>
    </xf>
    <xf numFmtId="0" fontId="11" fillId="36" borderId="32" xfId="0" applyFont="1" applyFill="1" applyBorder="1" applyAlignment="1">
      <alignment vertical="center"/>
    </xf>
    <xf numFmtId="0" fontId="11" fillId="34" borderId="44" xfId="0" applyFont="1" applyFill="1" applyBorder="1" applyAlignment="1">
      <alignment horizontal="left" wrapText="1"/>
    </xf>
    <xf numFmtId="0" fontId="11" fillId="34" borderId="54" xfId="0" applyFont="1" applyFill="1" applyBorder="1" applyAlignment="1">
      <alignment horizontal="left" wrapText="1"/>
    </xf>
    <xf numFmtId="0" fontId="11" fillId="34" borderId="46" xfId="0" applyFont="1" applyFill="1" applyBorder="1" applyAlignment="1">
      <alignment horizontal="left" wrapText="1"/>
    </xf>
    <xf numFmtId="0" fontId="11" fillId="34" borderId="54" xfId="0" applyFont="1" applyFill="1" applyBorder="1" applyAlignment="1">
      <alignment wrapText="1"/>
    </xf>
    <xf numFmtId="0" fontId="11" fillId="38" borderId="17" xfId="0" applyFont="1" applyFill="1" applyBorder="1" applyAlignment="1">
      <alignment vertical="center" wrapText="1"/>
    </xf>
    <xf numFmtId="0" fontId="11" fillId="35" borderId="18" xfId="0" applyFont="1" applyFill="1" applyBorder="1" applyAlignment="1">
      <alignment/>
    </xf>
    <xf numFmtId="0" fontId="11" fillId="5" borderId="54" xfId="0" applyFont="1" applyFill="1" applyBorder="1" applyAlignment="1">
      <alignment wrapText="1"/>
    </xf>
    <xf numFmtId="0" fontId="11" fillId="3" borderId="54" xfId="0" applyFont="1" applyFill="1" applyBorder="1" applyAlignment="1">
      <alignment horizontal="left" wrapText="1"/>
    </xf>
    <xf numFmtId="0" fontId="11" fillId="3" borderId="46" xfId="0" applyFont="1" applyFill="1" applyBorder="1" applyAlignment="1">
      <alignment horizontal="left" wrapText="1"/>
    </xf>
    <xf numFmtId="0" fontId="11" fillId="3" borderId="54" xfId="0" applyFont="1" applyFill="1" applyBorder="1" applyAlignment="1">
      <alignment wrapText="1"/>
    </xf>
    <xf numFmtId="0" fontId="11" fillId="6" borderId="44" xfId="0" applyFont="1" applyFill="1" applyBorder="1" applyAlignment="1">
      <alignment horizontal="left" wrapText="1"/>
    </xf>
    <xf numFmtId="0" fontId="11" fillId="6" borderId="54" xfId="0" applyFont="1" applyFill="1" applyBorder="1" applyAlignment="1">
      <alignment horizontal="left" wrapText="1"/>
    </xf>
    <xf numFmtId="0" fontId="11" fillId="6" borderId="46" xfId="0" applyFont="1" applyFill="1" applyBorder="1" applyAlignment="1">
      <alignment horizontal="left" wrapText="1"/>
    </xf>
    <xf numFmtId="0" fontId="11" fillId="6" borderId="54" xfId="0" applyFont="1" applyFill="1" applyBorder="1" applyAlignment="1">
      <alignment wrapText="1"/>
    </xf>
    <xf numFmtId="0" fontId="11" fillId="7" borderId="44" xfId="0" applyFont="1" applyFill="1" applyBorder="1" applyAlignment="1">
      <alignment horizontal="left" wrapText="1"/>
    </xf>
    <xf numFmtId="0" fontId="11" fillId="7" borderId="54" xfId="0" applyFont="1" applyFill="1" applyBorder="1" applyAlignment="1">
      <alignment horizontal="left" wrapText="1"/>
    </xf>
    <xf numFmtId="0" fontId="11" fillId="7" borderId="46" xfId="0" applyFont="1" applyFill="1" applyBorder="1" applyAlignment="1">
      <alignment horizontal="left" wrapText="1"/>
    </xf>
    <xf numFmtId="0" fontId="11" fillId="20" borderId="44" xfId="0" applyFont="1" applyFill="1" applyBorder="1" applyAlignment="1">
      <alignment horizontal="left" wrapText="1"/>
    </xf>
    <xf numFmtId="0" fontId="11" fillId="20" borderId="54" xfId="0" applyFont="1" applyFill="1" applyBorder="1" applyAlignment="1">
      <alignment horizontal="left" wrapText="1"/>
    </xf>
    <xf numFmtId="0" fontId="11" fillId="20" borderId="46" xfId="0" applyFont="1" applyFill="1" applyBorder="1" applyAlignment="1">
      <alignment horizontal="left" wrapText="1"/>
    </xf>
    <xf numFmtId="2" fontId="11" fillId="38" borderId="11" xfId="0" applyNumberFormat="1" applyFont="1" applyFill="1" applyBorder="1" applyAlignment="1" applyProtection="1">
      <alignment/>
      <protection/>
    </xf>
    <xf numFmtId="9" fontId="11" fillId="38" borderId="11" xfId="0" applyNumberFormat="1" applyFont="1" applyFill="1" applyBorder="1" applyAlignment="1" applyProtection="1">
      <alignment/>
      <protection/>
    </xf>
    <xf numFmtId="0" fontId="11" fillId="38" borderId="11" xfId="0" applyFont="1" applyFill="1" applyBorder="1" applyAlignment="1" applyProtection="1">
      <alignment/>
      <protection/>
    </xf>
    <xf numFmtId="0" fontId="0" fillId="0" borderId="34" xfId="0" applyBorder="1" applyAlignment="1">
      <alignment horizontal="left" vertical="center"/>
    </xf>
    <xf numFmtId="0" fontId="0" fillId="0" borderId="32" xfId="0" applyFont="1" applyBorder="1" applyAlignment="1">
      <alignment horizontal="left" vertical="center" wrapText="1"/>
    </xf>
    <xf numFmtId="1" fontId="0" fillId="38" borderId="0" xfId="0" applyNumberFormat="1" applyFill="1" applyBorder="1" applyAlignment="1">
      <alignment horizontal="left" vertical="center"/>
    </xf>
    <xf numFmtId="0" fontId="0" fillId="38" borderId="17" xfId="0" applyFill="1" applyBorder="1" applyAlignment="1">
      <alignment horizontal="left" vertical="center"/>
    </xf>
    <xf numFmtId="0" fontId="0" fillId="38" borderId="0" xfId="0" applyFill="1" applyBorder="1" applyAlignment="1">
      <alignment horizontal="left" vertical="center"/>
    </xf>
    <xf numFmtId="0" fontId="0" fillId="38" borderId="47" xfId="0" applyFill="1" applyBorder="1" applyAlignment="1">
      <alignment horizontal="left" vertical="center"/>
    </xf>
    <xf numFmtId="0" fontId="0" fillId="38" borderId="21" xfId="0" applyFill="1" applyBorder="1" applyAlignment="1">
      <alignment horizontal="left" vertical="center"/>
    </xf>
    <xf numFmtId="1" fontId="0" fillId="38" borderId="23" xfId="0" applyNumberFormat="1" applyFill="1" applyBorder="1" applyAlignment="1">
      <alignment horizontal="left" vertical="center"/>
    </xf>
    <xf numFmtId="0" fontId="0" fillId="38" borderId="18" xfId="0" applyFill="1" applyBorder="1" applyAlignment="1">
      <alignment horizontal="left" vertical="center"/>
    </xf>
    <xf numFmtId="0" fontId="0" fillId="38" borderId="23" xfId="0" applyFill="1" applyBorder="1" applyAlignment="1">
      <alignment horizontal="left" vertical="center"/>
    </xf>
    <xf numFmtId="0" fontId="0" fillId="38" borderId="30" xfId="0" applyFill="1" applyBorder="1" applyAlignment="1">
      <alignment horizontal="left" vertical="center"/>
    </xf>
    <xf numFmtId="0" fontId="0" fillId="38" borderId="17" xfId="0" applyFont="1" applyFill="1" applyBorder="1" applyAlignment="1">
      <alignment wrapText="1"/>
    </xf>
    <xf numFmtId="0" fontId="0" fillId="26" borderId="18" xfId="0" applyFont="1" applyFill="1" applyBorder="1" applyAlignment="1">
      <alignment wrapText="1"/>
    </xf>
    <xf numFmtId="0" fontId="0" fillId="0" borderId="17" xfId="0" applyFont="1" applyBorder="1" applyAlignment="1">
      <alignment vertical="center" wrapText="1"/>
    </xf>
    <xf numFmtId="0" fontId="0" fillId="35" borderId="18" xfId="0" applyFont="1" applyFill="1" applyBorder="1" applyAlignment="1">
      <alignment vertical="center" wrapText="1"/>
    </xf>
    <xf numFmtId="0" fontId="2" fillId="13" borderId="17" xfId="0" applyFont="1" applyFill="1" applyBorder="1" applyAlignment="1">
      <alignment vertical="center"/>
    </xf>
    <xf numFmtId="0" fontId="2" fillId="33" borderId="17" xfId="0" applyFont="1" applyFill="1" applyBorder="1" applyAlignment="1">
      <alignment vertical="center"/>
    </xf>
    <xf numFmtId="0" fontId="2" fillId="2" borderId="17" xfId="0" applyFont="1" applyFill="1" applyBorder="1" applyAlignment="1">
      <alignment vertical="center"/>
    </xf>
    <xf numFmtId="0" fontId="2" fillId="45" borderId="47" xfId="0" applyFont="1" applyFill="1" applyBorder="1" applyAlignment="1">
      <alignment vertical="top"/>
    </xf>
    <xf numFmtId="0" fontId="2" fillId="2" borderId="18" xfId="0" applyFont="1" applyFill="1" applyBorder="1" applyAlignment="1">
      <alignment vertical="top"/>
    </xf>
    <xf numFmtId="0" fontId="11" fillId="0" borderId="49" xfId="0" applyFont="1" applyFill="1" applyBorder="1" applyAlignment="1">
      <alignment vertical="top" wrapText="1"/>
    </xf>
    <xf numFmtId="0" fontId="11" fillId="0" borderId="0" xfId="0" applyFont="1" applyBorder="1" applyAlignment="1">
      <alignment/>
    </xf>
    <xf numFmtId="0" fontId="11" fillId="34" borderId="73" xfId="0" applyFont="1" applyFill="1" applyBorder="1" applyAlignment="1">
      <alignment wrapText="1"/>
    </xf>
    <xf numFmtId="0" fontId="11" fillId="5" borderId="73" xfId="0" applyFont="1" applyFill="1" applyBorder="1" applyAlignment="1">
      <alignment wrapText="1"/>
    </xf>
    <xf numFmtId="0" fontId="11" fillId="0" borderId="49" xfId="0" applyFont="1" applyFill="1" applyBorder="1" applyAlignment="1">
      <alignment vertical="top"/>
    </xf>
    <xf numFmtId="0" fontId="11" fillId="6" borderId="73" xfId="0" applyFont="1" applyFill="1" applyBorder="1" applyAlignment="1">
      <alignment wrapText="1"/>
    </xf>
    <xf numFmtId="0" fontId="11" fillId="3" borderId="73" xfId="0" applyFont="1" applyFill="1" applyBorder="1" applyAlignment="1">
      <alignment wrapText="1"/>
    </xf>
    <xf numFmtId="0" fontId="11" fillId="0" borderId="49" xfId="0" applyFont="1" applyFill="1" applyBorder="1" applyAlignment="1">
      <alignment/>
    </xf>
    <xf numFmtId="0" fontId="11" fillId="20" borderId="73" xfId="0" applyFont="1" applyFill="1" applyBorder="1" applyAlignment="1">
      <alignment horizontal="left" wrapText="1"/>
    </xf>
    <xf numFmtId="0" fontId="11" fillId="3" borderId="73" xfId="0" applyFont="1" applyFill="1" applyBorder="1" applyAlignment="1">
      <alignment horizontal="left" wrapText="1"/>
    </xf>
    <xf numFmtId="0" fontId="11" fillId="0" borderId="71" xfId="0" applyFont="1" applyFill="1" applyBorder="1" applyAlignment="1">
      <alignment/>
    </xf>
    <xf numFmtId="0" fontId="11" fillId="0" borderId="42" xfId="0" applyFont="1" applyFill="1" applyBorder="1" applyAlignment="1">
      <alignment/>
    </xf>
    <xf numFmtId="0" fontId="11" fillId="0" borderId="74" xfId="0" applyFont="1" applyFill="1" applyBorder="1" applyAlignment="1">
      <alignment/>
    </xf>
    <xf numFmtId="49" fontId="0" fillId="36" borderId="21" xfId="0" applyNumberFormat="1" applyFill="1" applyBorder="1" applyAlignment="1">
      <alignment vertical="center"/>
    </xf>
    <xf numFmtId="49" fontId="0" fillId="36" borderId="10" xfId="0" applyNumberFormat="1" applyFill="1" applyBorder="1" applyAlignment="1">
      <alignment vertical="center"/>
    </xf>
    <xf numFmtId="0" fontId="0" fillId="36" borderId="12" xfId="0" applyFont="1" applyFill="1" applyBorder="1" applyAlignment="1">
      <alignment vertical="center" wrapText="1"/>
    </xf>
    <xf numFmtId="49" fontId="41" fillId="36" borderId="21" xfId="45" applyNumberFormat="1" applyFill="1" applyBorder="1" applyAlignment="1">
      <alignment vertical="center"/>
    </xf>
    <xf numFmtId="49" fontId="0" fillId="36" borderId="47" xfId="0" applyNumberFormat="1" applyFill="1" applyBorder="1" applyAlignment="1">
      <alignment vertical="center"/>
    </xf>
    <xf numFmtId="0" fontId="0" fillId="36" borderId="16" xfId="0" applyFont="1" applyFill="1" applyBorder="1" applyAlignment="1">
      <alignment vertical="center" wrapText="1"/>
    </xf>
    <xf numFmtId="49" fontId="41" fillId="36" borderId="18" xfId="45" applyNumberFormat="1" applyFill="1" applyBorder="1" applyAlignment="1">
      <alignment vertical="center"/>
    </xf>
    <xf numFmtId="49" fontId="0" fillId="36" borderId="30" xfId="0" applyNumberFormat="1" applyFill="1" applyBorder="1" applyAlignment="1">
      <alignment vertical="center"/>
    </xf>
    <xf numFmtId="0" fontId="0" fillId="36" borderId="13" xfId="0" applyFont="1" applyFill="1" applyBorder="1" applyAlignment="1">
      <alignment vertical="center" wrapText="1"/>
    </xf>
    <xf numFmtId="0" fontId="11" fillId="38" borderId="32" xfId="0" applyFont="1" applyFill="1" applyBorder="1" applyAlignment="1">
      <alignment vertical="center" wrapText="1"/>
    </xf>
    <xf numFmtId="0" fontId="11" fillId="0" borderId="17" xfId="0" applyFont="1" applyBorder="1" applyAlignment="1">
      <alignment vertical="center" wrapText="1"/>
    </xf>
    <xf numFmtId="0" fontId="0" fillId="0" borderId="18" xfId="0" applyBorder="1" applyAlignment="1">
      <alignment vertical="center" wrapText="1"/>
    </xf>
    <xf numFmtId="0" fontId="11" fillId="0" borderId="18" xfId="0" applyFont="1" applyBorder="1" applyAlignment="1">
      <alignment vertical="center" wrapText="1"/>
    </xf>
    <xf numFmtId="0" fontId="11" fillId="34" borderId="17" xfId="0" applyFont="1" applyFill="1" applyBorder="1" applyAlignment="1">
      <alignment vertical="center" wrapText="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emf"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600075</xdr:colOff>
      <xdr:row>30</xdr:row>
      <xdr:rowOff>152400</xdr:rowOff>
    </xdr:to>
    <xdr:grpSp>
      <xdr:nvGrpSpPr>
        <xdr:cNvPr id="1" name="Grupp 5"/>
        <xdr:cNvGrpSpPr>
          <a:grpSpLocks/>
        </xdr:cNvGrpSpPr>
      </xdr:nvGrpSpPr>
      <xdr:grpSpPr>
        <a:xfrm>
          <a:off x="19050" y="9525"/>
          <a:ext cx="6067425" cy="5000625"/>
          <a:chOff x="19050" y="9525"/>
          <a:chExt cx="6067425" cy="5000625"/>
        </a:xfrm>
        <a:solidFill>
          <a:srgbClr val="FFFFFF"/>
        </a:solidFill>
      </xdr:grpSpPr>
      <xdr:sp>
        <xdr:nvSpPr>
          <xdr:cNvPr id="2" name="Rektangel 1"/>
          <xdr:cNvSpPr>
            <a:spLocks/>
          </xdr:cNvSpPr>
        </xdr:nvSpPr>
        <xdr:spPr>
          <a:xfrm>
            <a:off x="19050" y="9525"/>
            <a:ext cx="6067425" cy="5000625"/>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Bildobjekt 3"/>
          <xdr:cNvPicPr preferRelativeResize="1">
            <a:picLocks noChangeAspect="1"/>
          </xdr:cNvPicPr>
        </xdr:nvPicPr>
        <xdr:blipFill>
          <a:blip r:embed="rId1"/>
          <a:stretch>
            <a:fillRect/>
          </a:stretch>
        </xdr:blipFill>
        <xdr:spPr>
          <a:xfrm>
            <a:off x="19050" y="172045"/>
            <a:ext cx="2794049" cy="923865"/>
          </a:xfrm>
          <a:prstGeom prst="rect">
            <a:avLst/>
          </a:prstGeom>
          <a:solidFill>
            <a:srgbClr val="FFFFFF"/>
          </a:solidFill>
          <a:ln w="9525" cmpd="sng">
            <a:solidFill>
              <a:srgbClr val="FFFFFF"/>
            </a:solidFill>
            <a:headEnd type="none"/>
            <a:tailEnd type="none"/>
          </a:ln>
        </xdr:spPr>
      </xdr:pic>
      <xdr:pic>
        <xdr:nvPicPr>
          <xdr:cNvPr id="4" name="Bildobjekt 4"/>
          <xdr:cNvPicPr preferRelativeResize="1">
            <a:picLocks noChangeAspect="1"/>
          </xdr:cNvPicPr>
        </xdr:nvPicPr>
        <xdr:blipFill>
          <a:blip r:embed="rId2"/>
          <a:stretch>
            <a:fillRect/>
          </a:stretch>
        </xdr:blipFill>
        <xdr:spPr>
          <a:xfrm>
            <a:off x="384612" y="1175921"/>
            <a:ext cx="5221019" cy="3620453"/>
          </a:xfrm>
          <a:prstGeom prst="rect">
            <a:avLst/>
          </a:prstGeom>
          <a:solidFill>
            <a:srgbClr val="FFFFFF"/>
          </a:solidFill>
          <a:ln w="9525" cmpd="sng">
            <a:solidFill>
              <a:srgbClr val="FFFFFF"/>
            </a:solidFill>
            <a:headEnd type="none"/>
            <a:tailEnd type="none"/>
          </a:ln>
        </xdr:spPr>
      </xdr:pic>
    </xdr:grpSp>
    <xdr:clientData/>
  </xdr:twoCellAnchor>
  <xdr:twoCellAnchor editAs="oneCell">
    <xdr:from>
      <xdr:col>6</xdr:col>
      <xdr:colOff>209550</xdr:colOff>
      <xdr:row>1</xdr:row>
      <xdr:rowOff>152400</xdr:rowOff>
    </xdr:from>
    <xdr:to>
      <xdr:col>9</xdr:col>
      <xdr:colOff>133350</xdr:colOff>
      <xdr:row>6</xdr:row>
      <xdr:rowOff>38100</xdr:rowOff>
    </xdr:to>
    <xdr:pic>
      <xdr:nvPicPr>
        <xdr:cNvPr id="5" name="Bildobjekt 2"/>
        <xdr:cNvPicPr preferRelativeResize="1">
          <a:picLocks noChangeAspect="1"/>
        </xdr:cNvPicPr>
      </xdr:nvPicPr>
      <xdr:blipFill>
        <a:blip r:embed="rId3"/>
        <a:stretch>
          <a:fillRect/>
        </a:stretch>
      </xdr:blipFill>
      <xdr:spPr>
        <a:xfrm>
          <a:off x="3867150" y="314325"/>
          <a:ext cx="17526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viss.lansstyrelsen.se/Measures/EditMeasureType.aspx?measureTypeEUID=VISSMEASURETYPE000806" TargetMode="External" /><Relationship Id="rId2" Type="http://schemas.openxmlformats.org/officeDocument/2006/relationships/hyperlink" Target="http://viss.lansstyrelsen.se/Measures/EditMeasureType.aspx?measureTypeEUID=VISSMEASURETYPE000824" TargetMode="External" /><Relationship Id="rId3" Type="http://schemas.openxmlformats.org/officeDocument/2006/relationships/hyperlink" Target="http://viss.lansstyrelsen.se/Measures/EditMeasureType.aspx?measureTypeEUID=VISSMEASURETYPE000888" TargetMode="External" /><Relationship Id="rId4" Type="http://schemas.openxmlformats.org/officeDocument/2006/relationships/hyperlink" Target="http://viss.lansstyrelsen.se/Measures/EditMeasureType.aspx?measureTypeEUID=VISSMEASURETYPE000805" TargetMode="External" /><Relationship Id="rId5" Type="http://schemas.openxmlformats.org/officeDocument/2006/relationships/hyperlink" Target="http://viss.lansstyrelsen.se/Measures/EditMeasureType.aspx?measureTypeEUID=VISSMEASURETYPE000825" TargetMode="External" /><Relationship Id="rId6" Type="http://schemas.openxmlformats.org/officeDocument/2006/relationships/hyperlink" Target="http://viss.lansstyrelsen.se/Measures/EditMeasureType.aspx?measureTypeEUID=VISSMEASURETYPE000823" TargetMode="External" /><Relationship Id="rId7" Type="http://schemas.openxmlformats.org/officeDocument/2006/relationships/hyperlink" Target="http://viss.lansstyrelsen.se/Measures/EditMeasureType.aspx?measureTypeEUID=VISSMEASURETYPE000810" TargetMode="External" /><Relationship Id="rId8" Type="http://schemas.openxmlformats.org/officeDocument/2006/relationships/hyperlink" Target="http://viss.lansstyrelsen.se/Measures/EditMeasureType.aspx?measureTypeEUID=VISSMEASURETYPE000890" TargetMode="External" /><Relationship Id="rId9" Type="http://schemas.openxmlformats.org/officeDocument/2006/relationships/hyperlink" Target="http://viss.lansstyrelsen.se/Measures/EditMeasureType.aspx?measureTypeEUID=VISSMEASURETYPE000812" TargetMode="External" /><Relationship Id="rId10" Type="http://schemas.openxmlformats.org/officeDocument/2006/relationships/hyperlink" Target="http://viss.lansstyrelsen.se/Measures/EditMeasureType.aspx?measureTypeEUID=VISSMEASURETYPE000811" TargetMode="External" /><Relationship Id="rId11" Type="http://schemas.openxmlformats.org/officeDocument/2006/relationships/hyperlink" Target="http://viss.lansstyrelsen.se/Measures/EditMeasureType.aspx?measureTypeEUID=VISSMEASURETYPE000829" TargetMode="External" /><Relationship Id="rId12" Type="http://schemas.openxmlformats.org/officeDocument/2006/relationships/hyperlink" Target="http://viss.lansstyrelsen.se/Measures/EditMeasureType.aspx?measureTypeEUID=VISSMEASURETYPE000889" TargetMode="External" /><Relationship Id="rId13" Type="http://schemas.openxmlformats.org/officeDocument/2006/relationships/hyperlink" Target="http://viss.lansstyrelsen.se/Measures/EditMeasureType.aspx?measureTypeEUID=VISSMEASURETYPE000714" TargetMode="External" /><Relationship Id="rId14" Type="http://schemas.openxmlformats.org/officeDocument/2006/relationships/hyperlink" Target="http://viss.lansstyrelsen.se/Measures/EditMeasureType.aspx?measureTypeEUID=VISSMEASURETYPE000803" TargetMode="External" /><Relationship Id="rId15" Type="http://schemas.openxmlformats.org/officeDocument/2006/relationships/hyperlink" Target="http://viss.lansstyrelsen.se/Measures/EditMeasureType.aspx?measureTypeEUID=VISSMEASURETYPE000931" TargetMode="External" /><Relationship Id="rId16" Type="http://schemas.openxmlformats.org/officeDocument/2006/relationships/hyperlink" Target="http://viss.lansstyrelsen.se/Measures/EditMeasureType.aspx?measureTypeEUID=VISSMEASURETYPE000816" TargetMode="External" /><Relationship Id="rId17" Type="http://schemas.openxmlformats.org/officeDocument/2006/relationships/hyperlink" Target="http://viss.lansstyrelsen.se/Measures/EditMeasureType.aspx?measureTypeEUID=VISSMEASURETYPE000817" TargetMode="External" /><Relationship Id="rId18" Type="http://schemas.openxmlformats.org/officeDocument/2006/relationships/hyperlink" Target="http://viss.lansstyrelsen.se/Measures/EditMeasureType.aspx?measureTypeEUID=VISSMEASURETYPE000819" TargetMode="External" /><Relationship Id="rId19" Type="http://schemas.openxmlformats.org/officeDocument/2006/relationships/hyperlink" Target="http://viss.lansstyrelsen.se/Measures/EditMeasureType.aspx?measureTypeEUID=VISSMEASURETYPE000818" TargetMode="External" /><Relationship Id="rId20" Type="http://schemas.openxmlformats.org/officeDocument/2006/relationships/hyperlink" Target="http://viss.lansstyrelsen.se/Measures/EditMeasureType.aspx?measureTypeEUID=VISSMEASURETYPE000821" TargetMode="External" /><Relationship Id="rId21" Type="http://schemas.openxmlformats.org/officeDocument/2006/relationships/hyperlink" Target="http://viss.lansstyrelsen.se/Measures/EditMeasureType.aspx?measureTypeEUID=VISSMEASURETYPE000820" TargetMode="External" /><Relationship Id="rId22" Type="http://schemas.openxmlformats.org/officeDocument/2006/relationships/hyperlink" Target="http://viss.lansstyrelsen.se/Measures/EditMeasureType.aspx?measureTypeEUID=VISSMEASURETYPE000808" TargetMode="External" /><Relationship Id="rId23" Type="http://schemas.openxmlformats.org/officeDocument/2006/relationships/hyperlink" Target="http://viss.lansstyrelsen.se/Measures/EditMeasureType.aspx?measureTypeEUID=VISSMEASURETYPE000815" TargetMode="External" /><Relationship Id="rId24" Type="http://schemas.openxmlformats.org/officeDocument/2006/relationships/hyperlink" Target="http://viss.lansstyrelsen.se/Measures/EditMeasureType.aspx?measureTypeEUID=VISSMEASURETYPE000822" TargetMode="External" /><Relationship Id="rId25" Type="http://schemas.openxmlformats.org/officeDocument/2006/relationships/hyperlink" Target="http://viss.lansstyrelsen.se/Measures/EditMeasureType.aspx?measureTypeEUID=VISSMEASURETYPE000827" TargetMode="External" /><Relationship Id="rId26" Type="http://schemas.openxmlformats.org/officeDocument/2006/relationships/hyperlink" Target="http://viss.lansstyrelsen.se/Measures/EditMeasureType.aspx?measureTypeEUID=VISSMEASURETYPE000826" TargetMode="External" /><Relationship Id="rId27" Type="http://schemas.openxmlformats.org/officeDocument/2006/relationships/hyperlink" Target="http://viss.lansstyrelsen.se/Measures/EditMeasureType.aspx?measureTypeEUID=VISSMEASURETYPE000828" TargetMode="External" /><Relationship Id="rId28" Type="http://schemas.openxmlformats.org/officeDocument/2006/relationships/hyperlink" Target="http://viss.lansstyrelsen.se/Measures/EditMeasureType.aspx?measureTypeEUID=VISSMEASURETYPE000795" TargetMode="External" /><Relationship Id="rId29" Type="http://schemas.openxmlformats.org/officeDocument/2006/relationships/hyperlink" Target="http://viss.lansstyrelsen.se/Measures/EditMeasureType.aspx?measureTypeEUID=VISSMEASURETYPE000786" TargetMode="External" /><Relationship Id="rId30" Type="http://schemas.openxmlformats.org/officeDocument/2006/relationships/hyperlink" Target="http://viss.lansstyrelsen.se/Measures/EditMeasureType.aspx?measureTypeEUID=VISSMEASURETYPE000790" TargetMode="External" /><Relationship Id="rId31" Type="http://schemas.openxmlformats.org/officeDocument/2006/relationships/hyperlink" Target="http://viss.lansstyrelsen.se/Measures/EditMeasureType.aspx?measureTypeEUID=VISSMEASURETYPE000799" TargetMode="External" /><Relationship Id="rId32" Type="http://schemas.openxmlformats.org/officeDocument/2006/relationships/hyperlink" Target="http://viss.lansstyrelsen.se/Measures/EditMeasureType.aspx?measureTypeEUID=VISSMEASURETYPE000785" TargetMode="External" /><Relationship Id="rId33" Type="http://schemas.openxmlformats.org/officeDocument/2006/relationships/hyperlink" Target="http://viss.lansstyrelsen.se/Measures/EditMeasureType.aspx?measureTypeEUID=VISSMEASURETYPE000798" TargetMode="External" /><Relationship Id="rId34" Type="http://schemas.openxmlformats.org/officeDocument/2006/relationships/hyperlink" Target="http://viss.lansstyrelsen.se/Measures/EditMeasureType.aspx?measureTypeEUID=VISSMEASURETYPE000788" TargetMode="External" /><Relationship Id="rId35" Type="http://schemas.openxmlformats.org/officeDocument/2006/relationships/hyperlink" Target="http://viss.lansstyrelsen.se/Measures/EditMeasureType.aspx?measureTypeEUID=VISSMEASURETYPE000801" TargetMode="External" /><Relationship Id="rId36" Type="http://schemas.openxmlformats.org/officeDocument/2006/relationships/hyperlink" Target="http://viss.lansstyrelsen.se/Measures/EditMeasureType.aspx?measureTypeEUID=VISSMEASURETYPE000787" TargetMode="External" /><Relationship Id="rId37" Type="http://schemas.openxmlformats.org/officeDocument/2006/relationships/hyperlink" Target="http://viss.lansstyrelsen.se/Measures/EditMeasureType.aspx?measureTypeEUID=VISSMEASURETYPE000730" TargetMode="External" /><Relationship Id="rId38" Type="http://schemas.openxmlformats.org/officeDocument/2006/relationships/hyperlink" Target="http://viss.lansstyrelsen.se/Measures/EditMeasureType.aspx?measureTypeEUID=VISSMEASURETYPE000714" TargetMode="External" /><Relationship Id="rId39" Type="http://schemas.openxmlformats.org/officeDocument/2006/relationships/hyperlink" Target="http://viss.lansstyrelsen.se/Measures/EditMeasureType.aspx?measureTypeEUID=VISSMEASURETYPE000715" TargetMode="External" /><Relationship Id="rId40" Type="http://schemas.openxmlformats.org/officeDocument/2006/relationships/hyperlink" Target="http://viss.lansstyrelsen.se/Measures/EditMeasureType.aspx?measureTypeEUID=VISSMEASURETYPE000721" TargetMode="External" /><Relationship Id="rId41" Type="http://schemas.openxmlformats.org/officeDocument/2006/relationships/hyperlink" Target="http://viss.lansstyrelsen.se/Measures/EditMeasureType.aspx?measureTypeEUID=VISSMEASURETYPE000720" TargetMode="External" /><Relationship Id="rId42" Type="http://schemas.openxmlformats.org/officeDocument/2006/relationships/hyperlink" Target="http://viss.lansstyrelsen.se/Measures/EditMeasureType.aspx?measureTypeEUID=VISSMEASURETYPE000797" TargetMode="External" /><Relationship Id="rId43" Type="http://schemas.openxmlformats.org/officeDocument/2006/relationships/hyperlink" Target="http://viss.lansstyrelsen.se/Measures/EditMeasureType.aspx?measureTypeEUID=VISSMEASURETYPE000933" TargetMode="External" /><Relationship Id="rId44" Type="http://schemas.openxmlformats.org/officeDocument/2006/relationships/hyperlink" Target="http://viss.lansstyrelsen.se/Measures/EditMeasureType.aspx?measureTypeEUID=VISSMEASURETYPE000828" TargetMode="External" /><Relationship Id="rId45" Type="http://schemas.openxmlformats.org/officeDocument/2006/relationships/hyperlink" Target="http://viss.lansstyrelsen.se/Measures/EditMeasureType.aspx?measureTypeEUID=VISSMEASURETYPE000719" TargetMode="External" /><Relationship Id="rId46" Type="http://schemas.openxmlformats.org/officeDocument/2006/relationships/hyperlink" Target="http://viss.lansstyrelsen.se/Measures/EditMeasureType.aspx?measureTypeEUID=VISSMEASURETYPE000731" TargetMode="External" /><Relationship Id="rId47" Type="http://schemas.openxmlformats.org/officeDocument/2006/relationships/hyperlink" Target="http://viss.lansstyrelsen.se/Measures/EditMeasureType.aspx?measureTypeEUID=VISSMEASURETYPE000901" TargetMode="External" /><Relationship Id="rId48" Type="http://schemas.openxmlformats.org/officeDocument/2006/relationships/hyperlink" Target="http://viss.lansstyrelsen.se/Measures/EditMeasureType.aspx?measureTypeEUID=VISSMEASURETYPE000902" TargetMode="External" /><Relationship Id="rId49" Type="http://schemas.openxmlformats.org/officeDocument/2006/relationships/hyperlink" Target="http://viss.lansstyrelsen.se/Measures/EditMeasureType.aspx?measureTypeEUID=VISSMEASURETYPE000905" TargetMode="External" /><Relationship Id="rId50" Type="http://schemas.openxmlformats.org/officeDocument/2006/relationships/hyperlink" Target="http://viss.lansstyrelsen.se/Measures/EditMeasureType.aspx?measureTypeEUID=VISSMEASURETYPE000904" TargetMode="External" /><Relationship Id="rId51" Type="http://schemas.openxmlformats.org/officeDocument/2006/relationships/hyperlink" Target="http://viss.lansstyrelsen.se/Measures/EditMeasureType.aspx?measureTypeEUID=VISSMEASURETYPE000903" TargetMode="External" /><Relationship Id="rId52" Type="http://schemas.openxmlformats.org/officeDocument/2006/relationships/hyperlink" Target="http://viss.lansstyrelsen.se/Measures/EditMeasureType.aspx?measureTypeEUID=VISSMEASURETYPE000898" TargetMode="External" /><Relationship Id="rId53" Type="http://schemas.openxmlformats.org/officeDocument/2006/relationships/hyperlink" Target="http://viss.lansstyrelsen.se/Measures/EditMeasureType.aspx?measureTypeEUID=VISSMEASURETYPE000899" TargetMode="External" /><Relationship Id="rId54" Type="http://schemas.openxmlformats.org/officeDocument/2006/relationships/hyperlink" Target="http://viss.lansstyrelsen.se/Measures/EditMeasureType.aspx?measureTypeEUID=VISSMEASURETYPE000716" TargetMode="External" /><Relationship Id="rId55" Type="http://schemas.openxmlformats.org/officeDocument/2006/relationships/hyperlink" Target="http://viss.lansstyrelsen.se/Measures/EditMeasureType.aspx?measureTypeEUID=VISSMEASURETYPE000793" TargetMode="External" /><Relationship Id="rId56" Type="http://schemas.openxmlformats.org/officeDocument/2006/relationships/hyperlink" Target="http://viss.lansstyrelsen.se/Measures/EditMeasureType.aspx?measureTypeEUID=VISSMEASURETYPE000722" TargetMode="External" /><Relationship Id="rId57" Type="http://schemas.openxmlformats.org/officeDocument/2006/relationships/hyperlink" Target="http://viss.lansstyrelsen.se/Measures/EditMeasureType.aspx?measureTypeEUID=VISSMEASURETYPE000794" TargetMode="External" /><Relationship Id="rId58" Type="http://schemas.openxmlformats.org/officeDocument/2006/relationships/hyperlink" Target="http://viss.lansstyrelsen.se/Measures/EditMeasureType.aspx?measureTypeEUID=VISSMEASURETYPE000723" TargetMode="External" /><Relationship Id="rId59" Type="http://schemas.openxmlformats.org/officeDocument/2006/relationships/hyperlink" Target="http://viss.lansstyrelsen.se/Measures/EditMeasureType.aspx?measureTypeEUID=VISSMEASURETYPE000926" TargetMode="External" /><Relationship Id="rId60" Type="http://schemas.openxmlformats.org/officeDocument/2006/relationships/hyperlink" Target="http://viss.lansstyrelsen.se/Measures/EditMeasureType.aspx?measureTypeEUID=VISSMEASURETYPE000929" TargetMode="External" /><Relationship Id="rId61" Type="http://schemas.openxmlformats.org/officeDocument/2006/relationships/hyperlink" Target="http://viss.lansstyrelsen.se/Measures/EditMeasureType.aspx?measureTypeEUID=VISSMEASURETYPE000930" TargetMode="External" /><Relationship Id="rId62" Type="http://schemas.openxmlformats.org/officeDocument/2006/relationships/hyperlink" Target="http://viss.lansstyrelsen.se/Measures/EditMeasureType.aspx?measureTypeEUID=VISSMEASURETYPE000927" TargetMode="External" /><Relationship Id="rId63" Type="http://schemas.openxmlformats.org/officeDocument/2006/relationships/hyperlink" Target="http://viss.lansstyrelsen.se/Measures/EditMeasureType.aspx?measureTypeEUID=VISSMEASURETYPE000928" TargetMode="External" /><Relationship Id="rId64" Type="http://schemas.openxmlformats.org/officeDocument/2006/relationships/hyperlink" Target="http://viss.lansstyrelsen.se/Measures/EditMeasureType.aspx?measureTypeEUID=VISSMEASURETYPE000700" TargetMode="External" /><Relationship Id="rId65" Type="http://schemas.openxmlformats.org/officeDocument/2006/relationships/hyperlink" Target="http://viss.lansstyrelsen.se/Measures/EditMeasureType.aspx?measureTypeEUID=VISSMEASURETYPE000712" TargetMode="External" /><Relationship Id="rId66" Type="http://schemas.openxmlformats.org/officeDocument/2006/relationships/hyperlink" Target="http://viss.lansstyrelsen.se/Measures/EditMeasureType.aspx?measureTypeEUID=VISSMEASURETYPE000705" TargetMode="External" /><Relationship Id="rId67" Type="http://schemas.openxmlformats.org/officeDocument/2006/relationships/hyperlink" Target="http://viss.lansstyrelsen.se/Measures/EditMeasureType.aspx?measureTypeEUID=VISSMEASURETYPE000710" TargetMode="External" /><Relationship Id="rId68" Type="http://schemas.openxmlformats.org/officeDocument/2006/relationships/hyperlink" Target="http://viss.lansstyrelsen.se/Measures/EditMeasureType.aspx?measureTypeEUID=VISSMEASURETYPE000704" TargetMode="External" /><Relationship Id="rId69" Type="http://schemas.openxmlformats.org/officeDocument/2006/relationships/hyperlink" Target="http://viss.lansstyrelsen.se/Measures/EditMeasureType.aspx?measureTypeEUID=VISSMEASURETYPE000706" TargetMode="External" /><Relationship Id="rId70" Type="http://schemas.openxmlformats.org/officeDocument/2006/relationships/hyperlink" Target="http://viss.lansstyrelsen.se/Measures/EditMeasureType.aspx?measureTypeEUID=VISSMEASURETYPE000711" TargetMode="External" /><Relationship Id="rId71" Type="http://schemas.openxmlformats.org/officeDocument/2006/relationships/hyperlink" Target="http://viss.lansstyrelsen.se/Measures/EditMeasureType.aspx?measureTypeEUID=VISSMEASURETYPE000709" TargetMode="External" /><Relationship Id="rId72" Type="http://schemas.openxmlformats.org/officeDocument/2006/relationships/hyperlink" Target="http://viss.lansstyrelsen.se/Measures/EditMeasureType.aspx?measureTypeEUID=VISSMEASURETYPE000701" TargetMode="External" /><Relationship Id="rId73" Type="http://schemas.openxmlformats.org/officeDocument/2006/relationships/hyperlink" Target="http://viss.lansstyrelsen.se/Measures/EditMeasureType.aspx?measureTypeEUID=VISSMEASURETYPE000707" TargetMode="External" /><Relationship Id="rId74" Type="http://schemas.openxmlformats.org/officeDocument/2006/relationships/hyperlink" Target="http://viss.lansstyrelsen.se/Measures/EditMeasureType.aspx?measureTypeEUID=VISSMEASURETYPE000702" TargetMode="External" /><Relationship Id="rId75" Type="http://schemas.openxmlformats.org/officeDocument/2006/relationships/hyperlink" Target="http://viss.lansstyrelsen.se/Measures/EditMeasureType.aspx?measureTypeEUID=VISSMEASURETYPE000703" TargetMode="External" /><Relationship Id="rId76" Type="http://schemas.openxmlformats.org/officeDocument/2006/relationships/hyperlink" Target="http://viss.lansstyrelsen.se/Measures/EditMeasureType.aspx?measureTypeEUID=VISSMEASURETYPE000708" TargetMode="External" /><Relationship Id="rId77" Type="http://schemas.openxmlformats.org/officeDocument/2006/relationships/hyperlink" Target="http://viss.lansstyrelsen.se/Measures/EditMeasureType.aspx?measureTypeEUID=VISSMEASURETYPE000925" TargetMode="External" /><Relationship Id="rId78" Type="http://schemas.openxmlformats.org/officeDocument/2006/relationships/hyperlink" Target="http://viss.lansstyrelsen.se/Measures/EditMeasureType.aspx?measureTypeEUID=VISSMEASURETYPE000924" TargetMode="External" /><Relationship Id="rId79" Type="http://schemas.openxmlformats.org/officeDocument/2006/relationships/hyperlink" Target="http://viss.lansstyrelsen.se/Measures/EditMeasureType.aspx?measureTypeEUID=VISSMEASURETYPE000923" TargetMode="External" /><Relationship Id="rId80" Type="http://schemas.openxmlformats.org/officeDocument/2006/relationships/hyperlink" Target="http://viss.lansstyrelsen.se/Measures/EditMeasureType.aspx?measureTypeEUID=VISSMEASURETYPE000900" TargetMode="External" /><Relationship Id="rId81" Type="http://schemas.openxmlformats.org/officeDocument/2006/relationships/hyperlink" Target="http://viss.lansstyrelsen.se/Measures/EditMeasureType.aspx?measureTypeEUID=VISSMEASURETYPE000726" TargetMode="External" /><Relationship Id="rId82" Type="http://schemas.openxmlformats.org/officeDocument/2006/relationships/hyperlink" Target="http://viss.lansstyrelsen.se/Measures/EditMeasureType.aspx?measureTypeEUID=VISSMEASURETYPE000725" TargetMode="External" /><Relationship Id="rId83" Type="http://schemas.openxmlformats.org/officeDocument/2006/relationships/hyperlink" Target="http://viss.lansstyrelsen.se/Measures/EditMeasureType.aspx?measureTypeEUID=VISSMEASURETYPE000921" TargetMode="External" /><Relationship Id="rId84" Type="http://schemas.openxmlformats.org/officeDocument/2006/relationships/hyperlink" Target="http://viss.lansstyrelsen.se/Measures/EditMeasureType.aspx?measureTypeEUID=VISSMEASURETYPE000717" TargetMode="External" /><Relationship Id="rId85" Type="http://schemas.openxmlformats.org/officeDocument/2006/relationships/hyperlink" Target="http://viss.lansstyrelsen.se/Measures/EditMeasureType.aspx?measureTypeEUID=VISSMEASURETYPE000893" TargetMode="External" /><Relationship Id="rId86" Type="http://schemas.openxmlformats.org/officeDocument/2006/relationships/hyperlink" Target="http://viss.lansstyrelsen.se/Measures/EditMeasureType.aspx?measureTypeEUID=VISSMEASURETYPE000914" TargetMode="External" /><Relationship Id="rId87" Type="http://schemas.openxmlformats.org/officeDocument/2006/relationships/hyperlink" Target="http://viss.lansstyrelsen.se/Measures/EditMeasureType.aspx?measureTypeEUID=VISSMEASURETYPE000913" TargetMode="External" /><Relationship Id="rId88" Type="http://schemas.openxmlformats.org/officeDocument/2006/relationships/hyperlink" Target="http://viss.lansstyrelsen.se/Measures/EditMeasureType.aspx?measureTypeEUID=VISSMEASURETYPE000897" TargetMode="External" /><Relationship Id="rId89" Type="http://schemas.openxmlformats.org/officeDocument/2006/relationships/hyperlink" Target="http://viss.lansstyrelsen.se/Measures/EditMeasureType.aspx?measureTypeEUID=VISSMEASURETYPE000920" TargetMode="External" /><Relationship Id="rId90" Type="http://schemas.openxmlformats.org/officeDocument/2006/relationships/hyperlink" Target="http://viss.lansstyrelsen.se/Measures/EditMeasureType.aspx?measureTypeEUID=VISSMEASURETYPE000895" TargetMode="External" /><Relationship Id="rId91" Type="http://schemas.openxmlformats.org/officeDocument/2006/relationships/hyperlink" Target="http://viss.lansstyrelsen.se/Measures/EditMeasureType.aspx?measureTypeEUID=VISSMEASURETYPE000915" TargetMode="External" /><Relationship Id="rId92" Type="http://schemas.openxmlformats.org/officeDocument/2006/relationships/hyperlink" Target="http://viss.lansstyrelsen.se/Measures/EditMeasureType.aspx?measureTypeEUID=VISSMEASURETYPE000724" TargetMode="External" /><Relationship Id="rId93" Type="http://schemas.openxmlformats.org/officeDocument/2006/relationships/hyperlink" Target="http://viss.lansstyrelsen.se/Measures/EditMeasureType.aspx?measureTypeEUID=VISSMEASURETYPE000783" TargetMode="External" /><Relationship Id="rId94" Type="http://schemas.openxmlformats.org/officeDocument/2006/relationships/hyperlink" Target="http://viss.lansstyrelsen.se/Measures/EditMeasureType.aspx?measureTypeEUID=VISSMEASURETYPE000910" TargetMode="External" /><Relationship Id="rId95" Type="http://schemas.openxmlformats.org/officeDocument/2006/relationships/hyperlink" Target="http://viss.lansstyrelsen.se/Measures/EditMeasureType.aspx?measureTypeEUID=VISSMEASURETYPE000912" TargetMode="External" /><Relationship Id="rId96" Type="http://schemas.openxmlformats.org/officeDocument/2006/relationships/hyperlink" Target="http://viss.lansstyrelsen.se/Measures/EditMeasureType.aspx?measureTypeEUID=VISSMEASURETYPE000919" TargetMode="External" /><Relationship Id="rId97" Type="http://schemas.openxmlformats.org/officeDocument/2006/relationships/hyperlink" Target="http://viss.lansstyrelsen.se/Measures/EditMeasureType.aspx?measureTypeEUID=VISSMEASURETYPE000894" TargetMode="External" /><Relationship Id="rId98" Type="http://schemas.openxmlformats.org/officeDocument/2006/relationships/hyperlink" Target="http://viss.lansstyrelsen.se/Measures/EditMeasureType.aspx?measureTypeEUID=VISSMEASURETYPE000917" TargetMode="External" /><Relationship Id="rId99" Type="http://schemas.openxmlformats.org/officeDocument/2006/relationships/hyperlink" Target="http://viss.lansstyrelsen.se/Measures/EditMeasureType.aspx?measureTypeEUID=VISSMEASURETYPE000918" TargetMode="External" /><Relationship Id="rId100" Type="http://schemas.openxmlformats.org/officeDocument/2006/relationships/hyperlink" Target="http://viss.lansstyrelsen.se/Measures/EditMeasureType.aspx?measureTypeEUID=VISSMEASURETYPE000911" TargetMode="External" /><Relationship Id="rId101" Type="http://schemas.openxmlformats.org/officeDocument/2006/relationships/hyperlink" Target="http://viss.lansstyrelsen.se/Measures/EditMeasureType.aspx?measureTypeEUID=VISSMEASURETYPE000916" TargetMode="External" /><Relationship Id="rId102" Type="http://schemas.openxmlformats.org/officeDocument/2006/relationships/hyperlink" Target="http://viss.lansstyrelsen.se/Measures/EditMeasureType.aspx?measureTypeEUID=VISSMEASURETYPE000784" TargetMode="External" /><Relationship Id="rId103" Type="http://schemas.openxmlformats.org/officeDocument/2006/relationships/hyperlink" Target="http://viss.lansstyrelsen.se/Measures/EditMeasureType.aspx?measureTypeEUID=VISSMEASURETYPE000807" TargetMode="External" /><Relationship Id="rId10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viss.lansstyrelsen.se/Measures/EditMeasureType.aspx?measureTypeEUID=VISSMEASURETYPE000893" TargetMode="External" /><Relationship Id="rId2" Type="http://schemas.openxmlformats.org/officeDocument/2006/relationships/hyperlink" Target="http://viss.lansstyrelsen.se/Measures/EditMeasureType.aspx?measureTypeEUID=VISSMEASURETYPE000786" TargetMode="External" /><Relationship Id="rId3" Type="http://schemas.openxmlformats.org/officeDocument/2006/relationships/hyperlink" Target="http://viss.lansstyrelsen.se/Measures/EditMeasureType.aspx?measureTypeEUID=VISSMEASURETYPE000725" TargetMode="External" /><Relationship Id="rId4" Type="http://schemas.openxmlformats.org/officeDocument/2006/relationships/hyperlink" Target="http://viss.lansstyrelsen.se/Measures/EditMeasureType.aspx?measureTypeEUID=VISSMEASURETYPE000726" TargetMode="External" /><Relationship Id="rId5" Type="http://schemas.openxmlformats.org/officeDocument/2006/relationships/hyperlink" Target="http://viss.lansstyrelsen.se/Measures/EditMeasureType.aspx?measureTypeEUID=VISSMEASURETYPE000723" TargetMode="External" /><Relationship Id="rId6" Type="http://schemas.openxmlformats.org/officeDocument/2006/relationships/hyperlink" Target="http://viss.lansstyrelsen.se/Measures/EditMeasureType.aspx?measureTypeEUID=VISSMEASURETYPE000722" TargetMode="External" /><Relationship Id="rId7" Type="http://schemas.openxmlformats.org/officeDocument/2006/relationships/hyperlink" Target="http://viss.lansstyrelsen.se/Measures/EditMeasureType.aspx?measureTypeEUID=VISSMEASURETYPE000826" TargetMode="External" /><Relationship Id="rId8" Type="http://schemas.openxmlformats.org/officeDocument/2006/relationships/hyperlink" Target="http://viss.lansstyrelsen.se/Measures/EditMeasureType.aspx?measureTypeEUID=VISSMEASURETYPE000827" TargetMode="External" /><Relationship Id="rId9" Type="http://schemas.openxmlformats.org/officeDocument/2006/relationships/hyperlink" Target="http://viss.lansstyrelsen.se/Measures/EditMeasureType.aspx?measureTypeEUID=VISSMEASURETYPE000822" TargetMode="External" /><Relationship Id="rId10" Type="http://schemas.openxmlformats.org/officeDocument/2006/relationships/hyperlink" Target="http://viss.lansstyrelsen.se/Measures/EditMeasureType.aspx?measureTypeEUID=VISSMEASURETYPE000815" TargetMode="External" /><Relationship Id="rId11" Type="http://schemas.openxmlformats.org/officeDocument/2006/relationships/hyperlink" Target="http://viss.lansstyrelsen.se/Measures/EditMeasureType.aspx?measureTypeEUID=VISSMEASURETYPE000808" TargetMode="External" /><Relationship Id="rId12" Type="http://schemas.openxmlformats.org/officeDocument/2006/relationships/hyperlink" Target="http://viss.lansstyrelsen.se/Measures/EditMeasureType.aspx?measureTypeEUID=VISSMEASURETYPE000816" TargetMode="External" /><Relationship Id="rId13" Type="http://schemas.openxmlformats.org/officeDocument/2006/relationships/hyperlink" Target="http://viss.lansstyrelsen.se/Measures/EditMeasureType.aspx?measureTypeEUID=VISSMEASURETYPE000931" TargetMode="External" /><Relationship Id="rId14" Type="http://schemas.openxmlformats.org/officeDocument/2006/relationships/hyperlink" Target="http://viss.lansstyrelsen.se/Measures/EditMeasureType.aspx?measureTypeEUID=VISSMEASURETYPE000803" TargetMode="External" /><Relationship Id="rId15" Type="http://schemas.openxmlformats.org/officeDocument/2006/relationships/hyperlink" Target="http://viss.lansstyrelsen.se/Measures/EditMeasureType.aspx?measureTypeEUID=VISSMEASURETYPE000889" TargetMode="External" /><Relationship Id="rId16" Type="http://schemas.openxmlformats.org/officeDocument/2006/relationships/hyperlink" Target="http://viss.lansstyrelsen.se/Measures/EditMeasureType.aspx?measureTypeEUID=VISSMEASURETYPE000829" TargetMode="External" /><Relationship Id="rId17" Type="http://schemas.openxmlformats.org/officeDocument/2006/relationships/hyperlink" Target="http://viss.lansstyrelsen.se/Measures/EditMeasureType.aspx?measureTypeEUID=VISSMEASURETYPE000811" TargetMode="External" /><Relationship Id="rId18" Type="http://schemas.openxmlformats.org/officeDocument/2006/relationships/hyperlink" Target="http://viss.lansstyrelsen.se/Measures/EditMeasureType.aspx?measureTypeEUID=VISSMEASURETYPE000812" TargetMode="External" /><Relationship Id="rId19" Type="http://schemas.openxmlformats.org/officeDocument/2006/relationships/hyperlink" Target="http://viss.lansstyrelsen.se/Measures/EditMeasureType.aspx?measureTypeEUID=VISSMEASURETYPE000890" TargetMode="External" /><Relationship Id="rId20" Type="http://schemas.openxmlformats.org/officeDocument/2006/relationships/hyperlink" Target="http://viss.lansstyrelsen.se/Measures/EditMeasureType.aspx?measureTypeEUID=VISSMEASURETYPE000810" TargetMode="External" /><Relationship Id="rId21" Type="http://schemas.openxmlformats.org/officeDocument/2006/relationships/hyperlink" Target="http://viss.lansstyrelsen.se/Measures/EditMeasureType.aspx?measureTypeEUID=VISSMEASURETYPE000825" TargetMode="External" /><Relationship Id="rId22" Type="http://schemas.openxmlformats.org/officeDocument/2006/relationships/hyperlink" Target="http://viss.lansstyrelsen.se/Measures/EditMeasureType.aspx?measureTypeEUID=VISSMEASURETYPE000805" TargetMode="External" /><Relationship Id="rId23" Type="http://schemas.openxmlformats.org/officeDocument/2006/relationships/hyperlink" Target="http://viss.lansstyrelsen.se/Measures/EditMeasureType.aspx?measureTypeEUID=VISSMEASURETYPE000888" TargetMode="External" /><Relationship Id="rId24" Type="http://schemas.openxmlformats.org/officeDocument/2006/relationships/hyperlink" Target="http://viss.lansstyrelsen.se/Measures/EditMeasureType.aspx?measureTypeEUID=VISSMEASURETYPE000824" TargetMode="External" /><Relationship Id="rId25" Type="http://schemas.openxmlformats.org/officeDocument/2006/relationships/hyperlink" Target="http://viss.lansstyrelsen.se/Measures/EditMeasureType.aspx?measureTypeEUID=VISSMEASURETYPE000794" TargetMode="External" /><Relationship Id="rId26" Type="http://schemas.openxmlformats.org/officeDocument/2006/relationships/hyperlink" Target="http://viss.lansstyrelsen.se/Measures/EditMeasureType.aspx?measureTypeEUID=VISSMEASURETYPE000786" TargetMode="External" /><Relationship Id="rId27" Type="http://schemas.openxmlformats.org/officeDocument/2006/relationships/hyperlink" Target="http://viss.lansstyrelsen.se/Measures/EditMeasureType.aspx?measureTypeEUID=VISSMEASURETYPE000725" TargetMode="External" /><Relationship Id="rId28" Type="http://schemas.openxmlformats.org/officeDocument/2006/relationships/hyperlink" Target="http://viss.lansstyrelsen.se/Measures/EditMeasureType.aspx?measureTypeEUID=VISSMEASURETYPE000726" TargetMode="External" /><Relationship Id="rId29" Type="http://schemas.openxmlformats.org/officeDocument/2006/relationships/hyperlink" Target="http://viss.lansstyrelsen.se/Measures/EditMeasureType.aspx?measureTypeEUID=VISSMEASURETYPE000723" TargetMode="External" /><Relationship Id="rId30" Type="http://schemas.openxmlformats.org/officeDocument/2006/relationships/hyperlink" Target="http://viss.lansstyrelsen.se/Measures/EditMeasureType.aspx?measureTypeEUID=VISSMEASURETYPE000722" TargetMode="External" /><Relationship Id="rId31" Type="http://schemas.openxmlformats.org/officeDocument/2006/relationships/hyperlink" Target="http://viss.lansstyrelsen.se/Measures/EditMeasureType.aspx?measureTypeEUID=VISSMEASURETYPE000714" TargetMode="External" /><Relationship Id="rId32" Type="http://schemas.openxmlformats.org/officeDocument/2006/relationships/hyperlink" Target="http://viss.lansstyrelsen.se/Measures/EditMeasureType.aspx?measureTypeEUID=VISSMEASURETYPE000816" TargetMode="External" /><Relationship Id="rId33" Type="http://schemas.openxmlformats.org/officeDocument/2006/relationships/hyperlink" Target="http://viss.lansstyrelsen.se/Measures/EditMeasureType.aspx?measureTypeEUID=VISSMEASURETYPE000714" TargetMode="External" /><Relationship Id="rId34" Type="http://schemas.openxmlformats.org/officeDocument/2006/relationships/hyperlink" Target="http://viss.lansstyrelsen.se/Measures/EditMeasureType.aspx?measureTypeEUID=VISSMEASURETYPE000829" TargetMode="External" /><Relationship Id="rId35" Type="http://schemas.openxmlformats.org/officeDocument/2006/relationships/hyperlink" Target="http://viss.lansstyrelsen.se/Measures/EditMeasureType.aspx?measureTypeEUID=VISSMEASURETYPE000890" TargetMode="External" /><Relationship Id="rId36" Type="http://schemas.openxmlformats.org/officeDocument/2006/relationships/hyperlink" Target="http://viss.lansstyrelsen.se/Measures/EditMeasureType.aspx?measureTypeEUID=VISSMEASURETYPE000810" TargetMode="External" /><Relationship Id="rId37" Type="http://schemas.openxmlformats.org/officeDocument/2006/relationships/hyperlink" Target="http://viss.lansstyrelsen.se/Measures/EditMeasureType.aspx?measureTypeEUID=VISSMEASURETYPE000810" TargetMode="External" /><Relationship Id="rId38" Type="http://schemas.openxmlformats.org/officeDocument/2006/relationships/hyperlink" Target="http://viss.lansstyrelsen.se/Measures/EditMeasureType.aspx?measureTypeEUID=VISSMEASURETYPE000890" TargetMode="External" /><Relationship Id="rId39" Type="http://schemas.openxmlformats.org/officeDocument/2006/relationships/hyperlink" Target="http://viss.lansstyrelsen.se/Measures/EditMeasureType.aspx?measureTypeEUID=VISSMEASURETYPE000714" TargetMode="External" /><Relationship Id="rId40" Type="http://schemas.openxmlformats.org/officeDocument/2006/relationships/hyperlink" Target="http://viss.lansstyrelsen.se/Measures/EditMeasureType.aspx?measureTypeEUID=VISSMEASURETYPE000722" TargetMode="External" /><Relationship Id="rId41" Type="http://schemas.openxmlformats.org/officeDocument/2006/relationships/hyperlink" Target="http://viss.lansstyrelsen.se/Measures/EditMeasureType.aspx?measureTypeEUID=VISSMEASURETYPE000723" TargetMode="External" /><Relationship Id="rId42" Type="http://schemas.openxmlformats.org/officeDocument/2006/relationships/hyperlink" Target="http://viss.lansstyrelsen.se/Measures/EditMeasureType.aspx?measureTypeEUID=VISSMEASURETYPE000726" TargetMode="External" /><Relationship Id="rId43" Type="http://schemas.openxmlformats.org/officeDocument/2006/relationships/hyperlink" Target="http://viss.lansstyrelsen.se/Measures/EditMeasureType.aspx?measureTypeEUID=VISSMEASURETYPE000725" TargetMode="External" /><Relationship Id="rId44" Type="http://schemas.openxmlformats.org/officeDocument/2006/relationships/hyperlink" Target="http://viss.lansstyrelsen.se/Measures/EditMeasureType.aspx?measureTypeEUID=VISSMEASURETYPE000893" TargetMode="External" /><Relationship Id="rId45" Type="http://schemas.openxmlformats.org/officeDocument/2006/relationships/hyperlink" Target="http://viss.lansstyrelsen.se/Measures/EditMeasureType.aspx?measureTypeEUID=VISSMEASURETYPE000810" TargetMode="External" /><Relationship Id="rId46" Type="http://schemas.openxmlformats.org/officeDocument/2006/relationships/hyperlink" Target="http://viss.lansstyrelsen.se/Measures/EditMeasureType.aspx?measureTypeEUID=VISSMEASURETYPE000890" TargetMode="External" /><Relationship Id="rId47" Type="http://schemas.openxmlformats.org/officeDocument/2006/relationships/hyperlink" Target="http://viss.lansstyrelsen.se/Measures/EditMeasureType.aspx?measureTypeEUID=VISSMEASURETYPE000714" TargetMode="External" /><Relationship Id="rId48" Type="http://schemas.openxmlformats.org/officeDocument/2006/relationships/hyperlink" Target="http://viss.lansstyrelsen.se/Measures/EditMeasureType.aspx?measureTypeEUID=VISSMEASURETYPE000722" TargetMode="External" /><Relationship Id="rId49" Type="http://schemas.openxmlformats.org/officeDocument/2006/relationships/hyperlink" Target="http://viss.lansstyrelsen.se/Measures/EditMeasureType.aspx?measureTypeEUID=VISSMEASURETYPE000723" TargetMode="External" /><Relationship Id="rId50" Type="http://schemas.openxmlformats.org/officeDocument/2006/relationships/hyperlink" Target="http://viss.lansstyrelsen.se/Measures/EditMeasureType.aspx?measureTypeEUID=VISSMEASURETYPE000726" TargetMode="External" /><Relationship Id="rId51" Type="http://schemas.openxmlformats.org/officeDocument/2006/relationships/hyperlink" Target="http://viss.lansstyrelsen.se/Measures/EditMeasureType.aspx?measureTypeEUID=VISSMEASURETYPE000725" TargetMode="External" /><Relationship Id="rId52" Type="http://schemas.openxmlformats.org/officeDocument/2006/relationships/hyperlink" Target="http://viss.lansstyrelsen.se/Measures/EditMeasureType.aspx?measureTypeEUID=VISSMEASURETYPE000893" TargetMode="External" /><Relationship Id="rId53" Type="http://schemas.openxmlformats.org/officeDocument/2006/relationships/hyperlink" Target="http://viss.lansstyrelsen.se/Measures/EditMeasureType.aspx?measureTypeEUID=VISSMEASURETYPE000893" TargetMode="External" /><Relationship Id="rId54" Type="http://schemas.openxmlformats.org/officeDocument/2006/relationships/hyperlink" Target="http://viss.lansstyrelsen.se/Measures/EditMeasureType.aspx?measureTypeEUID=VISSMEASURETYPE000786" TargetMode="External" /><Relationship Id="rId55" Type="http://schemas.openxmlformats.org/officeDocument/2006/relationships/hyperlink" Target="http://viss.lansstyrelsen.se/Measures/EditMeasureType.aspx?measureTypeEUID=VISSMEASURETYPE000725" TargetMode="External" /><Relationship Id="rId56" Type="http://schemas.openxmlformats.org/officeDocument/2006/relationships/hyperlink" Target="http://viss.lansstyrelsen.se/Measures/EditMeasureType.aspx?measureTypeEUID=VISSMEASURETYPE000726" TargetMode="External" /><Relationship Id="rId57" Type="http://schemas.openxmlformats.org/officeDocument/2006/relationships/hyperlink" Target="http://viss.lansstyrelsen.se/Measures/EditMeasureType.aspx?measureTypeEUID=VISSMEASURETYPE000723" TargetMode="External" /><Relationship Id="rId58" Type="http://schemas.openxmlformats.org/officeDocument/2006/relationships/hyperlink" Target="http://viss.lansstyrelsen.se/Measures/EditMeasureType.aspx?measureTypeEUID=VISSMEASURETYPE000722" TargetMode="External" /><Relationship Id="rId59" Type="http://schemas.openxmlformats.org/officeDocument/2006/relationships/hyperlink" Target="http://viss.lansstyrelsen.se/Measures/EditMeasureType.aspx?measureTypeEUID=VISSMEASURETYPE000826" TargetMode="External" /><Relationship Id="rId60" Type="http://schemas.openxmlformats.org/officeDocument/2006/relationships/hyperlink" Target="http://viss.lansstyrelsen.se/Measures/EditMeasureType.aspx?measureTypeEUID=VISSMEASURETYPE000827" TargetMode="External" /><Relationship Id="rId61" Type="http://schemas.openxmlformats.org/officeDocument/2006/relationships/hyperlink" Target="http://viss.lansstyrelsen.se/Measures/EditMeasureType.aspx?measureTypeEUID=VISSMEASURETYPE000822" TargetMode="External" /><Relationship Id="rId62" Type="http://schemas.openxmlformats.org/officeDocument/2006/relationships/hyperlink" Target="http://viss.lansstyrelsen.se/Measures/EditMeasureType.aspx?measureTypeEUID=VISSMEASURETYPE000815" TargetMode="External" /><Relationship Id="rId63" Type="http://schemas.openxmlformats.org/officeDocument/2006/relationships/hyperlink" Target="http://viss.lansstyrelsen.se/Measures/EditMeasureType.aspx?measureTypeEUID=VISSMEASURETYPE000808" TargetMode="External" /><Relationship Id="rId64" Type="http://schemas.openxmlformats.org/officeDocument/2006/relationships/hyperlink" Target="http://viss.lansstyrelsen.se/Measures/EditMeasureType.aspx?measureTypeEUID=VISSMEASURETYPE000816" TargetMode="External" /><Relationship Id="rId65" Type="http://schemas.openxmlformats.org/officeDocument/2006/relationships/hyperlink" Target="http://viss.lansstyrelsen.se/Measures/EditMeasureType.aspx?measureTypeEUID=VISSMEASURETYPE000931" TargetMode="External" /><Relationship Id="rId66" Type="http://schemas.openxmlformats.org/officeDocument/2006/relationships/hyperlink" Target="http://viss.lansstyrelsen.se/Measures/EditMeasureType.aspx?measureTypeEUID=VISSMEASURETYPE000803" TargetMode="External" /><Relationship Id="rId67" Type="http://schemas.openxmlformats.org/officeDocument/2006/relationships/hyperlink" Target="http://viss.lansstyrelsen.se/Measures/EditMeasureType.aspx?measureTypeEUID=VISSMEASURETYPE000889" TargetMode="External" /><Relationship Id="rId68" Type="http://schemas.openxmlformats.org/officeDocument/2006/relationships/hyperlink" Target="http://viss.lansstyrelsen.se/Measures/EditMeasureType.aspx?measureTypeEUID=VISSMEASURETYPE000829" TargetMode="External" /><Relationship Id="rId69" Type="http://schemas.openxmlformats.org/officeDocument/2006/relationships/hyperlink" Target="http://viss.lansstyrelsen.se/Measures/EditMeasureType.aspx?measureTypeEUID=VISSMEASURETYPE000811" TargetMode="External" /><Relationship Id="rId70" Type="http://schemas.openxmlformats.org/officeDocument/2006/relationships/hyperlink" Target="http://viss.lansstyrelsen.se/Measures/EditMeasureType.aspx?measureTypeEUID=VISSMEASURETYPE000812" TargetMode="External" /><Relationship Id="rId71" Type="http://schemas.openxmlformats.org/officeDocument/2006/relationships/hyperlink" Target="http://viss.lansstyrelsen.se/Measures/EditMeasureType.aspx?measureTypeEUID=VISSMEASURETYPE000890" TargetMode="External" /><Relationship Id="rId72" Type="http://schemas.openxmlformats.org/officeDocument/2006/relationships/hyperlink" Target="http://viss.lansstyrelsen.se/Measures/EditMeasureType.aspx?measureTypeEUID=VISSMEASURETYPE000810" TargetMode="External" /><Relationship Id="rId73" Type="http://schemas.openxmlformats.org/officeDocument/2006/relationships/hyperlink" Target="http://viss.lansstyrelsen.se/Measures/EditMeasureType.aspx?measureTypeEUID=VISSMEASURETYPE000825" TargetMode="External" /><Relationship Id="rId74" Type="http://schemas.openxmlformats.org/officeDocument/2006/relationships/hyperlink" Target="http://viss.lansstyrelsen.se/Measures/EditMeasureType.aspx?measureTypeEUID=VISSMEASURETYPE000805" TargetMode="External" /><Relationship Id="rId75" Type="http://schemas.openxmlformats.org/officeDocument/2006/relationships/hyperlink" Target="http://viss.lansstyrelsen.se/Measures/EditMeasureType.aspx?measureTypeEUID=VISSMEASURETYPE000888" TargetMode="External" /><Relationship Id="rId76" Type="http://schemas.openxmlformats.org/officeDocument/2006/relationships/hyperlink" Target="http://viss.lansstyrelsen.se/Measures/EditMeasureType.aspx?measureTypeEUID=VISSMEASURETYPE000824" TargetMode="External" /><Relationship Id="rId77" Type="http://schemas.openxmlformats.org/officeDocument/2006/relationships/hyperlink" Target="http://viss.lansstyrelsen.se/Measures/EditMeasureType.aspx?measureTypeEUID=VISSMEASURETYPE000822" TargetMode="External" /><Relationship Id="rId78" Type="http://schemas.openxmlformats.org/officeDocument/2006/relationships/hyperlink" Target="http://viss.lansstyrelsen.se/Measures/EditMeasureType.aspx?measureTypeEUID=VISSMEASURETYPE000827" TargetMode="External" /><Relationship Id="rId79" Type="http://schemas.openxmlformats.org/officeDocument/2006/relationships/hyperlink" Target="http://viss.lansstyrelsen.se/Measures/EditMeasureType.aspx?measureTypeEUID=VISSMEASURETYPE000826" TargetMode="External" /><Relationship Id="rId80" Type="http://schemas.openxmlformats.org/officeDocument/2006/relationships/hyperlink" Target="http://viss.lansstyrelsen.se/Measures/EditMeasureType.aspx?measureTypeEUID=VISSMEASURETYPE000828" TargetMode="External" /><Relationship Id="rId81" Type="http://schemas.openxmlformats.org/officeDocument/2006/relationships/hyperlink" Target="http://viss.lansstyrelsen.se/Measures/EditMeasureType.aspx?measureTypeEUID=VISSMEASURETYPE000888" TargetMode="External" /><Relationship Id="rId82" Type="http://schemas.openxmlformats.org/officeDocument/2006/relationships/hyperlink" Target="http://viss.lansstyrelsen.se/Measures/EditMeasureType.aspx?measureTypeEUID=VISSMEASURETYPE000805" TargetMode="External" /><Relationship Id="rId83" Type="http://schemas.openxmlformats.org/officeDocument/2006/relationships/hyperlink" Target="http://viss.lansstyrelsen.se/Measures/EditMeasureType.aspx?measureTypeEUID=VISSMEASURETYPE000825" TargetMode="External" /><Relationship Id="rId84" Type="http://schemas.openxmlformats.org/officeDocument/2006/relationships/hyperlink" Target="http://viss.lansstyrelsen.se/Measures/EditMeasureType.aspx?measureTypeEUID=VISSMEASURETYPE000810" TargetMode="External" /><Relationship Id="rId85" Type="http://schemas.openxmlformats.org/officeDocument/2006/relationships/hyperlink" Target="http://viss.lansstyrelsen.se/Measures/EditMeasureType.aspx?measureTypeEUID=VISSMEASURETYPE000890" TargetMode="External" /><Relationship Id="rId86" Type="http://schemas.openxmlformats.org/officeDocument/2006/relationships/hyperlink" Target="http://viss.lansstyrelsen.se/Measures/EditMeasureType.aspx?measureTypeEUID=VISSMEASURETYPE000812" TargetMode="External" /><Relationship Id="rId87" Type="http://schemas.openxmlformats.org/officeDocument/2006/relationships/hyperlink" Target="http://viss.lansstyrelsen.se/Measures/EditMeasureType.aspx?measureTypeEUID=VISSMEASURETYPE000889" TargetMode="External" /><Relationship Id="rId88" Type="http://schemas.openxmlformats.org/officeDocument/2006/relationships/hyperlink" Target="http://viss.lansstyrelsen.se/Measures/EditMeasureType.aspx?measureTypeEUID=VISSMEASURETYPE000714" TargetMode="External" /><Relationship Id="rId89" Type="http://schemas.openxmlformats.org/officeDocument/2006/relationships/hyperlink" Target="http://viss.lansstyrelsen.se/Measures/EditMeasureType.aspx?measureTypeEUID=VISSMEASURETYPE000828" TargetMode="External" /><Relationship Id="rId90" Type="http://schemas.openxmlformats.org/officeDocument/2006/relationships/hyperlink" Target="http://viss.lansstyrelsen.se/Measures/EditMeasureType.aspx?measureTypeEUID=VISSMEASURETYPE000716" TargetMode="External" /><Relationship Id="rId91" Type="http://schemas.openxmlformats.org/officeDocument/2006/relationships/hyperlink" Target="http://viss.lansstyrelsen.se/Measures/EditMeasureType.aspx?measureTypeEUID=VISSMEASURETYPE000721" TargetMode="External" /><Relationship Id="rId92" Type="http://schemas.openxmlformats.org/officeDocument/2006/relationships/hyperlink" Target="http://viss.lansstyrelsen.se/Measures/EditMeasureType.aspx?measureTypeEUID=VISSMEASURETYPE000720" TargetMode="External" /><Relationship Id="rId93" Type="http://schemas.openxmlformats.org/officeDocument/2006/relationships/hyperlink" Target="http://viss.lansstyrelsen.se/Measures/EditMeasureType.aspx?measureTypeEUID=VISSMEASURETYPE000719" TargetMode="External" /><Relationship Id="rId94" Type="http://schemas.openxmlformats.org/officeDocument/2006/relationships/hyperlink" Target="http://viss.lansstyrelsen.se/Measures/EditMeasureType.aspx?measureTypeEUID=VISSMEASURETYPE000722" TargetMode="External" /><Relationship Id="rId95" Type="http://schemas.openxmlformats.org/officeDocument/2006/relationships/hyperlink" Target="http://viss.lansstyrelsen.se/Measures/EditMeasureType.aspx?measureTypeEUID=VISSMEASURETYPE000723" TargetMode="External" /><Relationship Id="rId96" Type="http://schemas.openxmlformats.org/officeDocument/2006/relationships/hyperlink" Target="http://viss.lansstyrelsen.se/Measures/EditMeasureType.aspx?measureTypeEUID=VISSMEASURETYPE000726" TargetMode="External" /><Relationship Id="rId97" Type="http://schemas.openxmlformats.org/officeDocument/2006/relationships/hyperlink" Target="http://viss.lansstyrelsen.se/Measures/EditMeasureType.aspx?measureTypeEUID=VISSMEASURETYPE000725" TargetMode="External" /><Relationship Id="rId98" Type="http://schemas.openxmlformats.org/officeDocument/2006/relationships/hyperlink" Target="http://viss.lansstyrelsen.se/Measures/EditMeasureType.aspx?measureTypeEUID=VISSMEASURETYPE000786" TargetMode="External" /><Relationship Id="rId99" Type="http://schemas.openxmlformats.org/officeDocument/2006/relationships/hyperlink" Target="http://viss.lansstyrelsen.se/Measures/EditMeasureType.aspx?measureTypeEUID=VISSMEASURETYPE000790" TargetMode="External" /><Relationship Id="rId100" Type="http://schemas.openxmlformats.org/officeDocument/2006/relationships/hyperlink" Target="http://viss.lansstyrelsen.se/Measures/EditMeasureType.aspx?measureTypeEUID=VISSMEASURETYPE000785" TargetMode="External" /><Relationship Id="rId101" Type="http://schemas.openxmlformats.org/officeDocument/2006/relationships/hyperlink" Target="http://viss.lansstyrelsen.se/Measures/EditMeasureType.aspx?measureTypeEUID=VISSMEASURETYPE000788" TargetMode="External" /><Relationship Id="rId102" Type="http://schemas.openxmlformats.org/officeDocument/2006/relationships/hyperlink" Target="http://viss.lansstyrelsen.se/Measures/EditMeasureType.aspx?measureTypeEUID=VISSMEASURETYPE000787" TargetMode="External" /><Relationship Id="rId103" Type="http://schemas.openxmlformats.org/officeDocument/2006/relationships/hyperlink" Target="http://viss.lansstyrelsen.se/Measures/EditMeasureType.aspx?measureTypeEUID=VISSMEASURETYPE000828" TargetMode="External" /><Relationship Id="rId104" Type="http://schemas.openxmlformats.org/officeDocument/2006/relationships/hyperlink" Target="http://viss.lansstyrelsen.se/Measures/EditMeasureType.aspx?measureTypeEUID=VISSMEASURETYPE000893" TargetMode="External" /><Relationship Id="rId105" Type="http://schemas.openxmlformats.org/officeDocument/2006/relationships/hyperlink" Target="http://viss.lansstyrelsen.se/Measures/EditMeasureType.aspx?measureTypeEUID=VISSMEASURETYPE000899" TargetMode="External" /><Relationship Id="rId106" Type="http://schemas.openxmlformats.org/officeDocument/2006/relationships/hyperlink" Target="http://viss.lansstyrelsen.se/Measures/EditMeasureType.aspx?measureTypeEUID=VISSMEASURETYPE000900" TargetMode="External" /><Relationship Id="rId107" Type="http://schemas.openxmlformats.org/officeDocument/2006/relationships/hyperlink" Target="http://viss.lansstyrelsen.se/Measures/EditMeasureType.aspx?measureTypeEUID=VISSMEASURETYPE000801" TargetMode="External" /><Relationship Id="rId108" Type="http://schemas.openxmlformats.org/officeDocument/2006/relationships/hyperlink" Target="http://viss.lansstyrelsen.se/Measures/EditMeasureType.aspx?measureTypeEUID=VISSMEASURETYPE000893" TargetMode="External" /><Relationship Id="rId109" Type="http://schemas.openxmlformats.org/officeDocument/2006/relationships/hyperlink" Target="http://viss.lansstyrelsen.se/Measures/EditMeasureType.aspx?measureTypeEUID=VISSMEASURETYPE000794" TargetMode="External" /><Relationship Id="rId110" Type="http://schemas.openxmlformats.org/officeDocument/2006/relationships/hyperlink" Target="http://viss.lansstyrelsen.se/Measures/EditMeasureType.aspx?measureTypeEUID=VISSMEASURETYPE000787" TargetMode="External" /><Relationship Id="rId111" Type="http://schemas.openxmlformats.org/officeDocument/2006/relationships/hyperlink" Target="http://viss.lansstyrelsen.se/Measures/EditMeasureType.aspx?measureTypeEUID=VISSMEASURETYPE000788" TargetMode="External" /><Relationship Id="rId112" Type="http://schemas.openxmlformats.org/officeDocument/2006/relationships/hyperlink" Target="http://viss.lansstyrelsen.se/Measures/EditMeasureType.aspx?measureTypeEUID=VISSMEASURETYPE000785" TargetMode="External" /><Relationship Id="rId113" Type="http://schemas.openxmlformats.org/officeDocument/2006/relationships/hyperlink" Target="http://viss.lansstyrelsen.se/Measures/EditMeasureType.aspx?measureTypeEUID=VISSMEASURETYPE000786" TargetMode="External" /><Relationship Id="rId114" Type="http://schemas.openxmlformats.org/officeDocument/2006/relationships/hyperlink" Target="http://viss.lansstyrelsen.se/Measures/EditMeasureType.aspx?measureTypeEUID=VISSMEASURETYPE000725" TargetMode="External" /><Relationship Id="rId115" Type="http://schemas.openxmlformats.org/officeDocument/2006/relationships/hyperlink" Target="http://viss.lansstyrelsen.se/Measures/EditMeasureType.aspx?measureTypeEUID=VISSMEASURETYPE000726" TargetMode="External" /><Relationship Id="rId116" Type="http://schemas.openxmlformats.org/officeDocument/2006/relationships/hyperlink" Target="http://viss.lansstyrelsen.se/Measures/EditMeasureType.aspx?measureTypeEUID=VISSMEASURETYPE000723" TargetMode="External" /><Relationship Id="rId117" Type="http://schemas.openxmlformats.org/officeDocument/2006/relationships/hyperlink" Target="http://viss.lansstyrelsen.se/Measures/EditMeasureType.aspx?measureTypeEUID=VISSMEASURETYPE000722" TargetMode="External" /><Relationship Id="rId118" Type="http://schemas.openxmlformats.org/officeDocument/2006/relationships/hyperlink" Target="http://viss.lansstyrelsen.se/Measures/EditMeasureType.aspx?measureTypeEUID=VISSMEASURETYPE000719" TargetMode="External" /><Relationship Id="rId119" Type="http://schemas.openxmlformats.org/officeDocument/2006/relationships/hyperlink" Target="http://viss.lansstyrelsen.se/Measures/EditMeasureType.aspx?measureTypeEUID=VISSMEASURETYPE000716" TargetMode="External" /><Relationship Id="rId120" Type="http://schemas.openxmlformats.org/officeDocument/2006/relationships/hyperlink" Target="http://viss.lansstyrelsen.se/Measures/EditMeasureType.aspx?measureTypeEUID=VISSMEASURETYPE000889" TargetMode="External" /><Relationship Id="rId121" Type="http://schemas.openxmlformats.org/officeDocument/2006/relationships/hyperlink" Target="http://viss.lansstyrelsen.se/Measures/EditMeasureType.aspx?measureTypeEUID=VISSMEASURETYPE000890" TargetMode="External" /><Relationship Id="rId122" Type="http://schemas.openxmlformats.org/officeDocument/2006/relationships/hyperlink" Target="http://viss.lansstyrelsen.se/Measures/EditMeasureType.aspx?measureTypeEUID=VISSMEASURETYPE000810" TargetMode="External" /><Relationship Id="rId12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N5:P9"/>
  <sheetViews>
    <sheetView tabSelected="1" zoomScalePageLayoutView="0" workbookViewId="0" topLeftCell="A1">
      <selection activeCell="L28" sqref="L28"/>
    </sheetView>
  </sheetViews>
  <sheetFormatPr defaultColWidth="9.140625" defaultRowHeight="12.75"/>
  <sheetData>
    <row r="5" spans="14:16" ht="12.75">
      <c r="N5" s="254"/>
      <c r="O5" s="254"/>
      <c r="P5" s="254"/>
    </row>
    <row r="6" spans="14:16" ht="12.75">
      <c r="N6" s="254"/>
      <c r="O6" s="254"/>
      <c r="P6" s="254"/>
    </row>
    <row r="7" spans="14:16" ht="12.75">
      <c r="N7" s="254"/>
      <c r="O7" s="254"/>
      <c r="P7" s="254"/>
    </row>
    <row r="8" spans="14:16" ht="12.75">
      <c r="N8" s="254"/>
      <c r="O8" s="254"/>
      <c r="P8" s="254"/>
    </row>
    <row r="9" spans="14:16" ht="12.75">
      <c r="N9" s="254"/>
      <c r="O9" s="254"/>
      <c r="P9" s="254"/>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IS170"/>
  <sheetViews>
    <sheetView zoomScale="53" zoomScaleNormal="53" zoomScalePageLayoutView="0" workbookViewId="0" topLeftCell="A1">
      <pane xSplit="4" ySplit="17" topLeftCell="E33" activePane="bottomRight" state="frozen"/>
      <selection pane="topLeft" activeCell="A1" sqref="A1"/>
      <selection pane="topRight" activeCell="D1" sqref="D1"/>
      <selection pane="bottomLeft" activeCell="A17" sqref="A17"/>
      <selection pane="bottomRight" activeCell="AS69" sqref="AS69:AS104"/>
    </sheetView>
  </sheetViews>
  <sheetFormatPr defaultColWidth="11.421875" defaultRowHeight="12.75"/>
  <cols>
    <col min="1" max="1" width="4.421875" style="1" customWidth="1"/>
    <col min="2" max="2" width="30.7109375" style="1" customWidth="1"/>
    <col min="3" max="3" width="47.00390625" style="1" customWidth="1"/>
    <col min="4" max="4" width="27.421875" style="1" customWidth="1"/>
    <col min="5" max="17" width="3.7109375" style="1" customWidth="1"/>
    <col min="18" max="18" width="5.140625" style="1" customWidth="1"/>
    <col min="19" max="22" width="3.7109375" style="1" customWidth="1"/>
    <col min="23" max="23" width="4.57421875" style="1" customWidth="1"/>
    <col min="24" max="26" width="3.7109375" style="1" customWidth="1"/>
    <col min="27" max="27" width="4.57421875" style="1" customWidth="1"/>
    <col min="28" max="28" width="3.7109375" style="1" customWidth="1"/>
    <col min="29" max="29" width="4.421875" style="1" customWidth="1"/>
    <col min="30" max="30" width="5.28125" style="1" customWidth="1"/>
    <col min="31" max="31" width="4.140625" style="1" customWidth="1"/>
    <col min="32" max="38" width="3.7109375" style="1" customWidth="1"/>
    <col min="39" max="39" width="5.421875" style="1" customWidth="1"/>
    <col min="40" max="40" width="3.57421875" style="1" customWidth="1"/>
    <col min="41" max="43" width="3.7109375" style="1" customWidth="1"/>
    <col min="44" max="44" width="5.57421875" style="1" customWidth="1"/>
    <col min="45" max="45" width="11.7109375" style="36" customWidth="1"/>
    <col min="46" max="46" width="12.140625" style="57" customWidth="1"/>
    <col min="47" max="47" width="22.00390625" style="36" customWidth="1"/>
    <col min="48" max="48" width="16.421875" style="36" customWidth="1"/>
    <col min="49" max="49" width="27.57421875" style="36" customWidth="1"/>
    <col min="50" max="50" width="19.8515625" style="37" customWidth="1"/>
    <col min="51" max="51" width="26.28125" style="56" customWidth="1"/>
    <col min="52" max="52" width="35.7109375" style="1" customWidth="1"/>
    <col min="53" max="53" width="45.8515625" style="1" customWidth="1"/>
    <col min="54" max="54" width="16.57421875" style="1" customWidth="1"/>
    <col min="55" max="55" width="30.57421875" style="1" customWidth="1"/>
    <col min="56" max="56" width="23.28125" style="1" customWidth="1"/>
    <col min="57" max="16384" width="11.421875" style="1" customWidth="1"/>
  </cols>
  <sheetData>
    <row r="1" spans="4:59" ht="13.5" thickBot="1">
      <c r="D1"/>
      <c r="BD1"/>
      <c r="BE1"/>
      <c r="BF1"/>
      <c r="BG1"/>
    </row>
    <row r="2" spans="4:54" ht="21" customHeight="1" thickBot="1">
      <c r="D2"/>
      <c r="AS2" s="63" t="s">
        <v>295</v>
      </c>
      <c r="AT2" s="238"/>
      <c r="AU2" s="149" t="s">
        <v>277</v>
      </c>
      <c r="AV2" s="148"/>
      <c r="AW2" s="148"/>
      <c r="AX2" s="148"/>
      <c r="AY2" s="148"/>
      <c r="AZ2" s="63" t="s">
        <v>241</v>
      </c>
      <c r="BB2" s="147"/>
    </row>
    <row r="3" spans="2:54" ht="13.5" thickBot="1">
      <c r="B3" s="300" t="s">
        <v>260</v>
      </c>
      <c r="C3" s="301"/>
      <c r="E3" s="41" t="s">
        <v>359</v>
      </c>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3"/>
      <c r="AS3" s="235" t="s">
        <v>283</v>
      </c>
      <c r="AT3" s="156"/>
      <c r="AU3" s="237" t="s">
        <v>268</v>
      </c>
      <c r="AV3" s="155"/>
      <c r="AW3" s="155"/>
      <c r="AX3" s="155"/>
      <c r="AY3" s="155"/>
      <c r="AZ3" s="64">
        <v>1</v>
      </c>
      <c r="BB3" s="147"/>
    </row>
    <row r="4" spans="2:54" ht="12.75">
      <c r="B4" s="224" t="s">
        <v>248</v>
      </c>
      <c r="C4" s="46"/>
      <c r="E4" s="576" t="s">
        <v>232</v>
      </c>
      <c r="F4" s="192"/>
      <c r="G4" s="192"/>
      <c r="H4" s="192"/>
      <c r="I4" s="192"/>
      <c r="J4" s="192"/>
      <c r="K4" s="192"/>
      <c r="L4" s="192"/>
      <c r="M4" s="193"/>
      <c r="N4" s="189" t="s">
        <v>363</v>
      </c>
      <c r="O4" s="194"/>
      <c r="P4" s="194"/>
      <c r="Q4" s="194"/>
      <c r="R4" s="194"/>
      <c r="S4" s="194"/>
      <c r="T4" s="194"/>
      <c r="U4" s="194"/>
      <c r="V4" s="194"/>
      <c r="W4" s="194"/>
      <c r="X4" s="194"/>
      <c r="Y4" s="194"/>
      <c r="Z4" s="194"/>
      <c r="AA4" s="194"/>
      <c r="AB4" s="194"/>
      <c r="AC4" s="194"/>
      <c r="AD4" s="234" t="s">
        <v>225</v>
      </c>
      <c r="AE4" s="195"/>
      <c r="AS4" s="235" t="s">
        <v>284</v>
      </c>
      <c r="AT4" s="152"/>
      <c r="AU4" s="235" t="s">
        <v>265</v>
      </c>
      <c r="AV4" s="147"/>
      <c r="AW4" s="147"/>
      <c r="AX4" s="147"/>
      <c r="AY4" s="147"/>
      <c r="AZ4" s="64">
        <v>1.5</v>
      </c>
      <c r="BB4" s="147"/>
    </row>
    <row r="5" spans="2:54" ht="13.5" customHeight="1" thickBot="1">
      <c r="B5" s="224" t="s">
        <v>251</v>
      </c>
      <c r="C5" s="47"/>
      <c r="E5" s="52" t="s">
        <v>233</v>
      </c>
      <c r="F5" s="164"/>
      <c r="G5" s="164"/>
      <c r="H5" s="164"/>
      <c r="I5" s="164"/>
      <c r="J5" s="164"/>
      <c r="K5" s="164"/>
      <c r="L5" s="164"/>
      <c r="M5" s="165"/>
      <c r="N5" s="190" t="s">
        <v>219</v>
      </c>
      <c r="O5" s="196"/>
      <c r="P5" s="196"/>
      <c r="Q5" s="196"/>
      <c r="R5" s="196"/>
      <c r="S5" s="196"/>
      <c r="T5" s="196"/>
      <c r="U5" s="196"/>
      <c r="V5" s="196"/>
      <c r="W5" s="196"/>
      <c r="X5" s="196"/>
      <c r="Y5" s="196"/>
      <c r="Z5" s="196"/>
      <c r="AA5" s="196"/>
      <c r="AB5" s="196"/>
      <c r="AC5" s="196"/>
      <c r="AD5" s="229" t="s">
        <v>226</v>
      </c>
      <c r="AE5" s="197"/>
      <c r="AS5" s="236" t="s">
        <v>285</v>
      </c>
      <c r="AT5" s="154"/>
      <c r="AU5" s="236" t="s">
        <v>266</v>
      </c>
      <c r="AV5" s="153"/>
      <c r="AW5" s="153"/>
      <c r="AX5" s="153"/>
      <c r="AY5" s="153"/>
      <c r="AZ5" s="151">
        <v>2</v>
      </c>
      <c r="BB5" s="147"/>
    </row>
    <row r="6" spans="2:59" ht="13.5" thickBot="1">
      <c r="B6" s="50" t="s">
        <v>249</v>
      </c>
      <c r="C6" s="48"/>
      <c r="E6" s="223"/>
      <c r="F6" s="198"/>
      <c r="G6" s="198"/>
      <c r="H6" s="198"/>
      <c r="I6" s="198"/>
      <c r="J6" s="198"/>
      <c r="K6" s="198"/>
      <c r="L6" s="198"/>
      <c r="M6" s="199"/>
      <c r="N6" s="191" t="s">
        <v>220</v>
      </c>
      <c r="O6" s="200"/>
      <c r="P6" s="200"/>
      <c r="Q6" s="200"/>
      <c r="R6" s="200"/>
      <c r="S6" s="200"/>
      <c r="T6" s="200"/>
      <c r="U6" s="200"/>
      <c r="V6" s="200"/>
      <c r="W6" s="200"/>
      <c r="X6" s="200"/>
      <c r="Y6" s="200"/>
      <c r="Z6" s="200"/>
      <c r="AA6" s="200"/>
      <c r="AB6" s="200"/>
      <c r="AC6" s="200"/>
      <c r="AD6" s="230" t="s">
        <v>227</v>
      </c>
      <c r="AE6" s="201"/>
      <c r="BB6" s="147"/>
      <c r="BD6"/>
      <c r="BE6"/>
      <c r="BF6"/>
      <c r="BG6"/>
    </row>
    <row r="7" spans="2:65" ht="13.5" thickBot="1">
      <c r="B7" s="51" t="s">
        <v>250</v>
      </c>
      <c r="C7" s="49"/>
      <c r="E7" s="577" t="s">
        <v>234</v>
      </c>
      <c r="F7" s="210"/>
      <c r="G7" s="210"/>
      <c r="H7" s="210"/>
      <c r="I7" s="210"/>
      <c r="J7" s="210"/>
      <c r="K7" s="210"/>
      <c r="L7" s="210"/>
      <c r="M7" s="211"/>
      <c r="N7" s="185" t="s">
        <v>221</v>
      </c>
      <c r="O7" s="212"/>
      <c r="P7" s="212"/>
      <c r="Q7" s="212"/>
      <c r="R7" s="212"/>
      <c r="S7" s="212"/>
      <c r="T7" s="212"/>
      <c r="U7" s="212"/>
      <c r="V7" s="212"/>
      <c r="W7" s="212"/>
      <c r="X7" s="212"/>
      <c r="Y7" s="212"/>
      <c r="Z7" s="212"/>
      <c r="AA7" s="212"/>
      <c r="AB7" s="212"/>
      <c r="AC7" s="212"/>
      <c r="AD7" s="186" t="s">
        <v>228</v>
      </c>
      <c r="AE7" s="213"/>
      <c r="AS7" s="41" t="s">
        <v>252</v>
      </c>
      <c r="AT7" s="148"/>
      <c r="AU7" s="162"/>
      <c r="AV7" s="148"/>
      <c r="AW7" s="157" t="s">
        <v>241</v>
      </c>
      <c r="AX7" s="81" t="s">
        <v>271</v>
      </c>
      <c r="AY7" s="82"/>
      <c r="AZ7" s="181"/>
      <c r="BA7" s="183"/>
      <c r="BB7" s="166"/>
      <c r="BC7" s="166"/>
      <c r="BD7" s="166"/>
      <c r="BE7" s="166"/>
      <c r="BF7" s="166"/>
      <c r="BG7" s="166"/>
      <c r="BH7" s="166"/>
      <c r="BI7" s="166"/>
      <c r="BJ7" s="166"/>
      <c r="BK7" s="166"/>
      <c r="BL7" s="166"/>
      <c r="BM7" s="166"/>
    </row>
    <row r="8" spans="5:65" ht="13.5" thickBot="1">
      <c r="E8" s="184" t="s">
        <v>235</v>
      </c>
      <c r="F8" s="177"/>
      <c r="G8" s="177"/>
      <c r="H8" s="177"/>
      <c r="I8" s="177"/>
      <c r="J8" s="177"/>
      <c r="K8" s="177"/>
      <c r="L8" s="177"/>
      <c r="M8" s="178"/>
      <c r="N8" s="187" t="s">
        <v>222</v>
      </c>
      <c r="O8" s="214"/>
      <c r="P8" s="214"/>
      <c r="Q8" s="214"/>
      <c r="R8" s="214"/>
      <c r="S8" s="214"/>
      <c r="T8" s="214"/>
      <c r="U8" s="214"/>
      <c r="V8" s="214"/>
      <c r="W8" s="214"/>
      <c r="X8" s="214"/>
      <c r="Y8" s="214"/>
      <c r="Z8" s="214"/>
      <c r="AA8" s="214"/>
      <c r="AB8" s="214"/>
      <c r="AC8" s="214"/>
      <c r="AD8" s="188" t="s">
        <v>236</v>
      </c>
      <c r="AE8" s="215"/>
      <c r="AG8" s="237" t="s">
        <v>261</v>
      </c>
      <c r="AH8" s="155"/>
      <c r="AI8" s="155"/>
      <c r="AJ8" s="155"/>
      <c r="AK8" s="60"/>
      <c r="AS8" s="158" t="s">
        <v>254</v>
      </c>
      <c r="AT8" s="158" t="s">
        <v>255</v>
      </c>
      <c r="AU8" s="54"/>
      <c r="AV8" s="163"/>
      <c r="AW8" s="159">
        <v>2</v>
      </c>
      <c r="AX8" s="144" t="s">
        <v>275</v>
      </c>
      <c r="AY8" s="143"/>
      <c r="AZ8" s="182">
        <f>AY132</f>
      </c>
      <c r="BA8" s="166"/>
      <c r="BB8" s="166"/>
      <c r="BC8" s="166"/>
      <c r="BD8" s="166"/>
      <c r="BE8" s="166"/>
      <c r="BF8" s="166"/>
      <c r="BG8" s="166"/>
      <c r="BH8" s="166"/>
      <c r="BI8" s="166"/>
      <c r="BJ8" s="166"/>
      <c r="BK8" s="166"/>
      <c r="BL8" s="166"/>
      <c r="BM8" s="166"/>
    </row>
    <row r="9" spans="2:65" ht="23.25" customHeight="1" thickBot="1">
      <c r="B9" s="574"/>
      <c r="C9" s="604" t="s">
        <v>365</v>
      </c>
      <c r="E9" s="578" t="s">
        <v>361</v>
      </c>
      <c r="F9" s="202"/>
      <c r="G9" s="202"/>
      <c r="H9" s="202"/>
      <c r="I9" s="202"/>
      <c r="J9" s="202"/>
      <c r="K9" s="202"/>
      <c r="L9" s="202"/>
      <c r="M9" s="203"/>
      <c r="N9" s="216" t="s">
        <v>223</v>
      </c>
      <c r="O9" s="204"/>
      <c r="P9" s="204"/>
      <c r="Q9" s="204"/>
      <c r="R9" s="204"/>
      <c r="S9" s="204"/>
      <c r="T9" s="204"/>
      <c r="U9" s="204"/>
      <c r="V9" s="204"/>
      <c r="W9" s="204"/>
      <c r="X9" s="204"/>
      <c r="Y9" s="204"/>
      <c r="Z9" s="204"/>
      <c r="AA9" s="204"/>
      <c r="AB9" s="204"/>
      <c r="AC9" s="204"/>
      <c r="AD9" s="231" t="s">
        <v>229</v>
      </c>
      <c r="AE9" s="205"/>
      <c r="AG9" s="273" t="s">
        <v>276</v>
      </c>
      <c r="AH9" s="274"/>
      <c r="AI9" s="275"/>
      <c r="AJ9" s="275"/>
      <c r="AK9" s="279"/>
      <c r="AS9" s="158" t="s">
        <v>256</v>
      </c>
      <c r="AT9" s="158" t="s">
        <v>257</v>
      </c>
      <c r="AU9" s="54"/>
      <c r="AV9" s="163"/>
      <c r="AW9" s="159">
        <v>2</v>
      </c>
      <c r="AX9" s="144" t="s">
        <v>287</v>
      </c>
      <c r="AY9" s="143"/>
      <c r="AZ9" s="145">
        <f>IF(COUNTIF(AX18:AX130,"Hög")&gt;0,"Hög",IF(COUNTIF(AX18:AX130,"Måttlig")&gt;0,"Måttlig",IF(COUNTIF(AX18:AX130,"Låg")&gt;0,"Låg","")))</f>
      </c>
      <c r="BA9" s="166"/>
      <c r="BB9" s="166"/>
      <c r="BC9" s="166"/>
      <c r="BD9" s="166"/>
      <c r="BE9" s="166"/>
      <c r="BF9" s="166"/>
      <c r="BG9" s="166"/>
      <c r="BH9" s="166"/>
      <c r="BI9" s="166"/>
      <c r="BJ9" s="166"/>
      <c r="BK9" s="166"/>
      <c r="BL9" s="166"/>
      <c r="BM9" s="166"/>
    </row>
    <row r="10" spans="2:65" ht="24" customHeight="1" thickBot="1">
      <c r="B10" s="575"/>
      <c r="C10" s="605"/>
      <c r="E10" s="579" t="s">
        <v>362</v>
      </c>
      <c r="F10" s="217"/>
      <c r="G10" s="217"/>
      <c r="H10" s="217"/>
      <c r="I10" s="217"/>
      <c r="J10" s="217"/>
      <c r="K10" s="217"/>
      <c r="L10" s="217"/>
      <c r="M10" s="218"/>
      <c r="N10" s="219" t="s">
        <v>288</v>
      </c>
      <c r="O10" s="220"/>
      <c r="P10" s="220"/>
      <c r="Q10" s="220"/>
      <c r="R10" s="220"/>
      <c r="S10" s="220"/>
      <c r="T10" s="220"/>
      <c r="U10" s="220"/>
      <c r="V10" s="220"/>
      <c r="W10" s="220"/>
      <c r="X10" s="220"/>
      <c r="Y10" s="220"/>
      <c r="Z10" s="220"/>
      <c r="AA10" s="220"/>
      <c r="AB10" s="220"/>
      <c r="AC10" s="220"/>
      <c r="AD10" s="232" t="s">
        <v>230</v>
      </c>
      <c r="AE10" s="221"/>
      <c r="AG10" s="276" t="s">
        <v>237</v>
      </c>
      <c r="AH10" s="277"/>
      <c r="AI10" s="278"/>
      <c r="AJ10" s="278"/>
      <c r="AK10" s="150"/>
      <c r="AS10" s="160" t="s">
        <v>253</v>
      </c>
      <c r="AT10" s="160" t="s">
        <v>258</v>
      </c>
      <c r="AU10" s="55"/>
      <c r="AV10" s="167"/>
      <c r="AW10" s="161">
        <v>1.5</v>
      </c>
      <c r="AX10" s="239" t="s">
        <v>279</v>
      </c>
      <c r="AY10" s="240"/>
      <c r="AZ10" s="241">
        <f>ROUND(IF(AND(AZ8&lt;&gt;0,AZ9=0),"Ange antal berörda VF",IF(AND(AZ8=0,AZ9&lt;&gt;0),"Ange statusförbättringar",IF(AZ9="Låg",(AZ8+1)/2,IF(AZ9="Måttlig",(AZ8+1.5)/2,IF(AZ9="Hög",(AZ8+2)/2))))),2)</f>
        <v>0</v>
      </c>
      <c r="BA10" s="166"/>
      <c r="BB10" s="166"/>
      <c r="BC10" s="166"/>
      <c r="BD10" s="166"/>
      <c r="BE10" s="166"/>
      <c r="BF10" s="166"/>
      <c r="BG10" s="166"/>
      <c r="BH10" s="166"/>
      <c r="BI10" s="166"/>
      <c r="BJ10" s="166"/>
      <c r="BK10" s="166"/>
      <c r="BL10" s="166"/>
      <c r="BM10" s="166"/>
    </row>
    <row r="11" spans="2:65" ht="20.25" customHeight="1" thickBot="1">
      <c r="B11" s="572"/>
      <c r="C11" s="604" t="s">
        <v>395</v>
      </c>
      <c r="E11" s="580" t="s">
        <v>360</v>
      </c>
      <c r="F11" s="206"/>
      <c r="G11" s="206"/>
      <c r="H11" s="206"/>
      <c r="I11" s="206"/>
      <c r="J11" s="206"/>
      <c r="K11" s="206"/>
      <c r="L11" s="206"/>
      <c r="M11" s="207"/>
      <c r="N11" s="222" t="s">
        <v>224</v>
      </c>
      <c r="O11" s="208"/>
      <c r="P11" s="208"/>
      <c r="Q11" s="208"/>
      <c r="R11" s="208"/>
      <c r="S11" s="208"/>
      <c r="T11" s="208"/>
      <c r="U11" s="208"/>
      <c r="V11" s="208"/>
      <c r="W11" s="208"/>
      <c r="X11" s="208"/>
      <c r="Y11" s="208"/>
      <c r="Z11" s="208"/>
      <c r="AA11" s="208"/>
      <c r="AB11" s="208"/>
      <c r="AC11" s="208"/>
      <c r="AD11" s="233" t="s">
        <v>231</v>
      </c>
      <c r="AE11" s="209"/>
      <c r="AG11" s="227" t="s">
        <v>289</v>
      </c>
      <c r="AH11" s="225"/>
      <c r="AI11" s="225"/>
      <c r="AJ11" s="225"/>
      <c r="AK11" s="226"/>
      <c r="AS11" s="168" t="s">
        <v>259</v>
      </c>
      <c r="AT11" s="170" t="s">
        <v>270</v>
      </c>
      <c r="AU11" s="40"/>
      <c r="AV11" s="169"/>
      <c r="AW11" s="171">
        <v>1</v>
      </c>
      <c r="AX11" s="71"/>
      <c r="AY11" s="70"/>
      <c r="AZ11" s="146"/>
      <c r="BA11" s="183"/>
      <c r="BB11" s="166"/>
      <c r="BC11" s="166"/>
      <c r="BD11" s="166"/>
      <c r="BE11" s="166"/>
      <c r="BF11" s="166"/>
      <c r="BG11" s="166"/>
      <c r="BH11" s="166"/>
      <c r="BI11" s="166"/>
      <c r="BJ11" s="166"/>
      <c r="BK11" s="166"/>
      <c r="BL11" s="166"/>
      <c r="BM11" s="166"/>
    </row>
    <row r="12" spans="2:65" ht="21" customHeight="1" thickBot="1">
      <c r="B12" s="573"/>
      <c r="C12" s="606"/>
      <c r="AS12" s="1"/>
      <c r="AT12" s="1"/>
      <c r="AU12" s="1"/>
      <c r="AV12" s="1"/>
      <c r="AW12" s="1"/>
      <c r="AX12"/>
      <c r="AY12"/>
      <c r="AZ12"/>
      <c r="BA12" s="183"/>
      <c r="BB12" s="166"/>
      <c r="BC12" s="166"/>
      <c r="BD12" s="166"/>
      <c r="BE12" s="166"/>
      <c r="BF12" s="166"/>
      <c r="BG12" s="166"/>
      <c r="BH12" s="166"/>
      <c r="BI12" s="166"/>
      <c r="BJ12" s="166"/>
      <c r="BK12" s="166"/>
      <c r="BL12" s="166"/>
      <c r="BM12" s="166"/>
    </row>
    <row r="13" spans="3:65" ht="12.75">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s="179"/>
      <c r="AY13" s="180"/>
      <c r="AZ13" s="166"/>
      <c r="BA13" s="166"/>
      <c r="BB13" s="166"/>
      <c r="BC13" s="166"/>
      <c r="BD13" s="166"/>
      <c r="BE13" s="166"/>
      <c r="BF13" s="166"/>
      <c r="BG13" s="166"/>
      <c r="BH13" s="166"/>
      <c r="BI13" s="166"/>
      <c r="BJ13" s="166"/>
      <c r="BK13" s="166"/>
      <c r="BL13" s="166"/>
      <c r="BM13" s="166"/>
    </row>
    <row r="14" spans="3:51" ht="21" thickBot="1">
      <c r="C14" s="45" t="s">
        <v>263</v>
      </c>
      <c r="AS14" s="43" t="s">
        <v>262</v>
      </c>
      <c r="AT14" s="68"/>
      <c r="AU14" s="40"/>
      <c r="AV14" s="69"/>
      <c r="AW14" s="58"/>
      <c r="AX14" s="66"/>
      <c r="AY14" s="67"/>
    </row>
    <row r="15" spans="2:51" ht="26.25" thickBot="1">
      <c r="B15" s="16"/>
      <c r="C15" s="16"/>
      <c r="D15" s="6"/>
      <c r="E15" s="2" t="s">
        <v>240</v>
      </c>
      <c r="F15" s="83"/>
      <c r="G15" s="83"/>
      <c r="H15" s="83"/>
      <c r="I15" s="83"/>
      <c r="J15" s="83"/>
      <c r="K15" s="83"/>
      <c r="L15" s="83"/>
      <c r="M15" s="83"/>
      <c r="N15" s="83"/>
      <c r="O15" s="3"/>
      <c r="P15" s="3"/>
      <c r="Q15" s="3"/>
      <c r="R15" s="3"/>
      <c r="S15" s="3"/>
      <c r="T15" s="255" t="s">
        <v>238</v>
      </c>
      <c r="U15" s="119"/>
      <c r="V15" s="119"/>
      <c r="W15" s="119"/>
      <c r="X15" s="119"/>
      <c r="Y15" s="119"/>
      <c r="Z15" s="119"/>
      <c r="AA15" s="119"/>
      <c r="AB15" s="119"/>
      <c r="AC15" s="4"/>
      <c r="AD15" s="256" t="s">
        <v>239</v>
      </c>
      <c r="AE15" s="120"/>
      <c r="AF15" s="120"/>
      <c r="AG15" s="120"/>
      <c r="AH15" s="120"/>
      <c r="AI15" s="120"/>
      <c r="AJ15" s="120"/>
      <c r="AK15" s="120"/>
      <c r="AL15" s="120"/>
      <c r="AM15" s="5"/>
      <c r="AN15" s="5"/>
      <c r="AO15" s="5"/>
      <c r="AP15" s="5"/>
      <c r="AQ15" s="5"/>
      <c r="AR15" s="42"/>
      <c r="AS15" s="280" t="s">
        <v>278</v>
      </c>
      <c r="AT15" s="281"/>
      <c r="AU15" s="283" t="s">
        <v>252</v>
      </c>
      <c r="AV15" s="39"/>
      <c r="AW15" s="284"/>
      <c r="AX15" s="72" t="s">
        <v>264</v>
      </c>
      <c r="AY15" s="73" t="s">
        <v>275</v>
      </c>
    </row>
    <row r="16" spans="2:51" ht="15.75" thickBot="1">
      <c r="B16" s="84"/>
      <c r="C16" s="84"/>
      <c r="D16" s="85"/>
      <c r="E16" s="121" t="s">
        <v>225</v>
      </c>
      <c r="F16" s="122"/>
      <c r="G16" s="122"/>
      <c r="H16" s="122"/>
      <c r="I16" s="132"/>
      <c r="J16" s="86" t="s">
        <v>226</v>
      </c>
      <c r="K16" s="86"/>
      <c r="L16" s="86"/>
      <c r="M16" s="86"/>
      <c r="N16" s="133"/>
      <c r="O16" s="86" t="s">
        <v>227</v>
      </c>
      <c r="P16" s="123"/>
      <c r="Q16" s="123"/>
      <c r="R16" s="123"/>
      <c r="S16" s="123"/>
      <c r="T16" s="124" t="s">
        <v>228</v>
      </c>
      <c r="U16" s="125"/>
      <c r="V16" s="125"/>
      <c r="W16" s="125"/>
      <c r="X16" s="127"/>
      <c r="Y16" s="126" t="s">
        <v>236</v>
      </c>
      <c r="Z16" s="125"/>
      <c r="AA16" s="125"/>
      <c r="AB16" s="125"/>
      <c r="AC16" s="127"/>
      <c r="AD16" s="128" t="s">
        <v>229</v>
      </c>
      <c r="AE16" s="129"/>
      <c r="AF16" s="129"/>
      <c r="AG16" s="129"/>
      <c r="AH16" s="131"/>
      <c r="AI16" s="130" t="s">
        <v>230</v>
      </c>
      <c r="AJ16" s="129"/>
      <c r="AK16" s="129"/>
      <c r="AL16" s="129"/>
      <c r="AM16" s="131"/>
      <c r="AN16" s="130" t="s">
        <v>231</v>
      </c>
      <c r="AO16" s="129"/>
      <c r="AP16" s="129"/>
      <c r="AQ16" s="129"/>
      <c r="AR16" s="131"/>
      <c r="AS16" s="61"/>
      <c r="AT16" s="282"/>
      <c r="AU16" s="285"/>
      <c r="AV16" s="40"/>
      <c r="AW16" s="286"/>
      <c r="AX16" s="72"/>
      <c r="AY16" s="73"/>
    </row>
    <row r="17" spans="2:51" ht="15.75" thickBot="1">
      <c r="B17" s="34" t="s">
        <v>242</v>
      </c>
      <c r="C17" s="17" t="s">
        <v>109</v>
      </c>
      <c r="D17" s="7" t="s">
        <v>296</v>
      </c>
      <c r="E17" s="105" t="s">
        <v>247</v>
      </c>
      <c r="F17" s="87" t="s">
        <v>273</v>
      </c>
      <c r="G17" s="88" t="s">
        <v>272</v>
      </c>
      <c r="H17" s="89" t="s">
        <v>246</v>
      </c>
      <c r="I17" s="106" t="s">
        <v>245</v>
      </c>
      <c r="J17" s="110" t="s">
        <v>247</v>
      </c>
      <c r="K17" s="111" t="s">
        <v>273</v>
      </c>
      <c r="L17" s="112" t="s">
        <v>272</v>
      </c>
      <c r="M17" s="113" t="s">
        <v>246</v>
      </c>
      <c r="N17" s="142" t="s">
        <v>245</v>
      </c>
      <c r="O17" s="114" t="s">
        <v>247</v>
      </c>
      <c r="P17" s="115" t="s">
        <v>273</v>
      </c>
      <c r="Q17" s="116" t="s">
        <v>272</v>
      </c>
      <c r="R17" s="117" t="s">
        <v>246</v>
      </c>
      <c r="S17" s="134" t="s">
        <v>245</v>
      </c>
      <c r="T17" s="114" t="s">
        <v>247</v>
      </c>
      <c r="U17" s="115" t="s">
        <v>273</v>
      </c>
      <c r="V17" s="116" t="s">
        <v>272</v>
      </c>
      <c r="W17" s="117" t="s">
        <v>246</v>
      </c>
      <c r="X17" s="134" t="s">
        <v>245</v>
      </c>
      <c r="Y17" s="137" t="s">
        <v>247</v>
      </c>
      <c r="Z17" s="115" t="s">
        <v>273</v>
      </c>
      <c r="AA17" s="116" t="s">
        <v>272</v>
      </c>
      <c r="AB17" s="117" t="s">
        <v>246</v>
      </c>
      <c r="AC17" s="118" t="s">
        <v>245</v>
      </c>
      <c r="AD17" s="114" t="s">
        <v>247</v>
      </c>
      <c r="AE17" s="115" t="s">
        <v>273</v>
      </c>
      <c r="AF17" s="116" t="s">
        <v>272</v>
      </c>
      <c r="AG17" s="117" t="s">
        <v>246</v>
      </c>
      <c r="AH17" s="134" t="s">
        <v>245</v>
      </c>
      <c r="AI17" s="114" t="s">
        <v>247</v>
      </c>
      <c r="AJ17" s="115" t="s">
        <v>273</v>
      </c>
      <c r="AK17" s="116" t="s">
        <v>272</v>
      </c>
      <c r="AL17" s="117" t="s">
        <v>246</v>
      </c>
      <c r="AM17" s="134" t="s">
        <v>245</v>
      </c>
      <c r="AN17" s="114" t="s">
        <v>247</v>
      </c>
      <c r="AO17" s="115" t="s">
        <v>273</v>
      </c>
      <c r="AP17" s="116" t="s">
        <v>272</v>
      </c>
      <c r="AQ17" s="117" t="s">
        <v>246</v>
      </c>
      <c r="AR17" s="118" t="s">
        <v>245</v>
      </c>
      <c r="AS17" s="59" t="s">
        <v>274</v>
      </c>
      <c r="AT17" s="65" t="s">
        <v>267</v>
      </c>
      <c r="AU17" s="175" t="s">
        <v>281</v>
      </c>
      <c r="AV17" s="53" t="s">
        <v>282</v>
      </c>
      <c r="AW17" s="81" t="s">
        <v>280</v>
      </c>
      <c r="AX17" s="74"/>
      <c r="AY17" s="75"/>
    </row>
    <row r="18" spans="2:51" ht="12.75">
      <c r="B18" s="28"/>
      <c r="C18" s="18" t="s">
        <v>0</v>
      </c>
      <c r="D18" s="8" t="s">
        <v>110</v>
      </c>
      <c r="E18" s="90"/>
      <c r="F18" s="91"/>
      <c r="G18" s="91"/>
      <c r="H18" s="91"/>
      <c r="I18" s="92"/>
      <c r="J18" s="90"/>
      <c r="K18" s="91"/>
      <c r="L18" s="91"/>
      <c r="M18" s="91"/>
      <c r="N18" s="92"/>
      <c r="O18" s="90"/>
      <c r="P18" s="91"/>
      <c r="Q18" s="91"/>
      <c r="R18" s="91"/>
      <c r="S18" s="92"/>
      <c r="T18" s="90"/>
      <c r="U18" s="91"/>
      <c r="V18" s="91"/>
      <c r="W18" s="91"/>
      <c r="X18" s="92"/>
      <c r="Y18" s="90"/>
      <c r="Z18" s="91"/>
      <c r="AA18" s="91"/>
      <c r="AB18" s="91"/>
      <c r="AC18" s="92"/>
      <c r="AD18" s="136"/>
      <c r="AE18" s="91"/>
      <c r="AF18" s="91"/>
      <c r="AG18" s="91"/>
      <c r="AH18" s="107"/>
      <c r="AI18" s="90"/>
      <c r="AJ18" s="91"/>
      <c r="AK18" s="91"/>
      <c r="AL18" s="91"/>
      <c r="AM18" s="92"/>
      <c r="AN18" s="136"/>
      <c r="AO18" s="91"/>
      <c r="AP18" s="91"/>
      <c r="AQ18" s="91"/>
      <c r="AR18" s="92"/>
      <c r="AS18" s="38"/>
      <c r="AT18" s="563">
        <f>IF(AS18=0,"",(AS18/C$7)*100)</f>
      </c>
      <c r="AU18" s="564">
        <f>IF(SUM(E18,F18,J18,K18,O18,P18,T18,U18,Y18,Z18,AD18,AE18,AE18,AI18,AJ18,AN18,AO18)=0,"",SUM(E18,F18,J18,K18,O18,P18,T18,U18,Y18,Z18,AD18,AE18,AE18,AI18,AJ18,AN18,AO18))</f>
      </c>
      <c r="AV18" s="565">
        <f>IF(SUM(G18,L18,Q18,V18,AA18,AF18,AK18,AP18)=0,"",SUM(G18,L18,Q18,V18,AA18,AF18,AK18,AP18))</f>
      </c>
      <c r="AW18" s="566">
        <f>IF(SUM(H18,I18,M18,N18,R18,S18,W18,X18,AB18,AC18,AG18,AH18,AL18,AM18,AQ18,AR18)=0,"",SUM(H18,I18,M18,N18,R18,S18,W18,X18,AB18,AC18,AG18,AH18,AL18,AM18,AQ18,AR18))</f>
      </c>
      <c r="AX18" s="76">
        <f>IF(AT18="","",IF(AT18&lt;=15,"Låg",IF(AND(AT18&gt;15,AT18&lt;=75),"Måttlig",IF(AND(AT18&gt;75,AT18&lt;=100),"Hög","För stort värde"))))</f>
      </c>
      <c r="AY18" s="77">
        <f>IF(SUM(AU18:AW18)=0,"",(((SUM(AU18:AU18)*2)+(SUM(AV18:AV18)*1.5)+(SUM(AW18:AW18)*1))/SUM(AU18:AW18)))</f>
      </c>
    </row>
    <row r="19" spans="2:51" ht="15">
      <c r="B19" s="29" t="s">
        <v>243</v>
      </c>
      <c r="C19" s="19" t="s">
        <v>1</v>
      </c>
      <c r="D19" s="9" t="s">
        <v>111</v>
      </c>
      <c r="E19" s="93"/>
      <c r="F19" s="94"/>
      <c r="G19" s="94"/>
      <c r="H19" s="94"/>
      <c r="I19" s="95"/>
      <c r="J19" s="93"/>
      <c r="K19" s="94"/>
      <c r="L19" s="94"/>
      <c r="M19" s="94"/>
      <c r="N19" s="95"/>
      <c r="O19" s="96"/>
      <c r="P19" s="97"/>
      <c r="Q19" s="97"/>
      <c r="R19" s="97"/>
      <c r="S19" s="98"/>
      <c r="T19" s="93"/>
      <c r="U19" s="94"/>
      <c r="V19" s="94"/>
      <c r="W19" s="94"/>
      <c r="X19" s="95"/>
      <c r="Y19" s="93"/>
      <c r="Z19" s="94"/>
      <c r="AA19" s="94"/>
      <c r="AB19" s="94"/>
      <c r="AC19" s="95"/>
      <c r="AD19" s="135"/>
      <c r="AE19" s="94"/>
      <c r="AF19" s="94"/>
      <c r="AG19" s="94"/>
      <c r="AH19" s="108"/>
      <c r="AI19" s="93"/>
      <c r="AJ19" s="94"/>
      <c r="AK19" s="94"/>
      <c r="AL19" s="94"/>
      <c r="AM19" s="95"/>
      <c r="AN19" s="135"/>
      <c r="AO19" s="94"/>
      <c r="AP19" s="94"/>
      <c r="AQ19" s="94"/>
      <c r="AR19" s="95"/>
      <c r="AS19" s="38"/>
      <c r="AT19" s="563">
        <f>IF(AS19=0,"",(AS19/C$7)*100)</f>
      </c>
      <c r="AU19" s="567">
        <f aca="true" t="shared" si="0" ref="AU19:AU82">IF(SUM(E19,F19,J19,K19,O19,P19,T19,U19,Y19,Z19,AD19,AE19,AE19,AI19,AJ19,AN19,AO19)=0,"",SUM(E19,F19,J19,K19,O19,P19,T19,U19,Y19,Z19,AD19,AE19,AE19,AI19,AJ19,AN19,AO19))</f>
      </c>
      <c r="AV19" s="565">
        <f aca="true" t="shared" si="1" ref="AV19:AV82">IF(SUM(G19,L19,Q19,V19,AA19,AF19,AK19,AP19)=0,"",SUM(G19,L19,Q19,V19,AA19,AF19,AK19,AP19))</f>
      </c>
      <c r="AW19" s="566">
        <f aca="true" t="shared" si="2" ref="AW19:AW82">IF(SUM(H19,I19,M19,N19,R19,S19,W19,X19,AB19,AC19,AG19,AH19,AL19,AM19,AQ19,AR19)=0,"",SUM(H19,I19,M19,N19,R19,S19,W19,X19,AB19,AC19,AG19,AH19,AL19,AM19,AQ19,AR19))</f>
      </c>
      <c r="AX19" s="76">
        <f aca="true" t="shared" si="3" ref="AX19:AX82">IF(AT19="","",IF(AT19&lt;=15,"Låg",IF(AND(AT19&gt;15,AT19&lt;=75),"Måttlig",IF(AND(AT19&gt;75,AT19&lt;=100),"Hög","För stort värde"))))</f>
      </c>
      <c r="AY19" s="77">
        <f aca="true" t="shared" si="4" ref="AY19:AY49">IF(SUM(AU19:AW19)=0,"",(((SUM(AU19:AU19)*2)+(SUM(AV19:AV19)*1.5)+(SUM(AW19:AW19)*1))/SUM(AU19:AW19)))</f>
      </c>
    </row>
    <row r="20" spans="2:51" ht="15">
      <c r="B20" s="29"/>
      <c r="C20" s="20" t="s">
        <v>108</v>
      </c>
      <c r="D20" s="10" t="s">
        <v>112</v>
      </c>
      <c r="E20" s="93"/>
      <c r="F20" s="94"/>
      <c r="G20" s="94"/>
      <c r="H20" s="94"/>
      <c r="I20" s="95"/>
      <c r="J20" s="93"/>
      <c r="K20" s="94"/>
      <c r="L20" s="94"/>
      <c r="M20" s="94"/>
      <c r="N20" s="95"/>
      <c r="O20" s="93"/>
      <c r="P20" s="94"/>
      <c r="Q20" s="94"/>
      <c r="R20" s="94"/>
      <c r="S20" s="95"/>
      <c r="T20" s="93"/>
      <c r="U20" s="94"/>
      <c r="V20" s="94"/>
      <c r="W20" s="94"/>
      <c r="X20" s="95"/>
      <c r="Y20" s="93"/>
      <c r="Z20" s="94"/>
      <c r="AA20" s="94"/>
      <c r="AB20" s="94"/>
      <c r="AC20" s="95"/>
      <c r="AD20" s="135"/>
      <c r="AE20" s="94"/>
      <c r="AF20" s="94"/>
      <c r="AG20" s="94"/>
      <c r="AH20" s="108"/>
      <c r="AI20" s="93"/>
      <c r="AJ20" s="94"/>
      <c r="AK20" s="94"/>
      <c r="AL20" s="94"/>
      <c r="AM20" s="95"/>
      <c r="AN20" s="135"/>
      <c r="AO20" s="94"/>
      <c r="AP20" s="94"/>
      <c r="AQ20" s="94"/>
      <c r="AR20" s="95"/>
      <c r="AS20" s="38"/>
      <c r="AT20" s="563">
        <f>IF(AS20=0,"",(AS20/C$7)*100)</f>
      </c>
      <c r="AU20" s="567">
        <f t="shared" si="0"/>
      </c>
      <c r="AV20" s="565">
        <f t="shared" si="1"/>
      </c>
      <c r="AW20" s="566">
        <f t="shared" si="2"/>
      </c>
      <c r="AX20" s="76">
        <f t="shared" si="3"/>
      </c>
      <c r="AY20" s="77">
        <f t="shared" si="4"/>
      </c>
    </row>
    <row r="21" spans="2:51" ht="15">
      <c r="B21" s="29"/>
      <c r="C21" s="21" t="s">
        <v>2</v>
      </c>
      <c r="D21" s="11" t="s">
        <v>113</v>
      </c>
      <c r="E21" s="93"/>
      <c r="F21" s="94"/>
      <c r="G21" s="94"/>
      <c r="H21" s="94"/>
      <c r="I21" s="95"/>
      <c r="J21" s="96"/>
      <c r="K21" s="97"/>
      <c r="L21" s="97"/>
      <c r="M21" s="97"/>
      <c r="N21" s="98"/>
      <c r="O21" s="96"/>
      <c r="P21" s="97"/>
      <c r="Q21" s="97"/>
      <c r="R21" s="97"/>
      <c r="S21" s="98"/>
      <c r="T21" s="93"/>
      <c r="U21" s="94"/>
      <c r="V21" s="94"/>
      <c r="W21" s="94"/>
      <c r="X21" s="95"/>
      <c r="Y21" s="93"/>
      <c r="Z21" s="94"/>
      <c r="AA21" s="94"/>
      <c r="AB21" s="94"/>
      <c r="AC21" s="95"/>
      <c r="AD21" s="135"/>
      <c r="AE21" s="94"/>
      <c r="AF21" s="94"/>
      <c r="AG21" s="94"/>
      <c r="AH21" s="108"/>
      <c r="AI21" s="96"/>
      <c r="AJ21" s="97"/>
      <c r="AK21" s="97"/>
      <c r="AL21" s="97"/>
      <c r="AM21" s="98"/>
      <c r="AN21" s="140"/>
      <c r="AO21" s="97"/>
      <c r="AP21" s="97"/>
      <c r="AQ21" s="97"/>
      <c r="AR21" s="98"/>
      <c r="AS21" s="38"/>
      <c r="AT21" s="563">
        <f>IF(AS21=0,"",(AS21/C$7)*100)</f>
      </c>
      <c r="AU21" s="567">
        <f>IF(SUM(E21,F21,J21,K21,O21,P21,T21,U21,Y21,Z21,AD21,AE21,AE21,AI21,AJ21,AN21,AO21)=0,"",SUM(E21,F21,J21,K21,O21,P21,T21,U21,Y21,Z21,AD21,AE21,AE21,AI21,AJ21,AN21,AO21))</f>
      </c>
      <c r="AV21" s="565">
        <f t="shared" si="1"/>
      </c>
      <c r="AW21" s="566">
        <f t="shared" si="2"/>
      </c>
      <c r="AX21" s="76">
        <f t="shared" si="3"/>
      </c>
      <c r="AY21" s="77">
        <f t="shared" si="4"/>
      </c>
    </row>
    <row r="22" spans="2:51" ht="12.75" customHeight="1">
      <c r="B22" s="29"/>
      <c r="C22" s="21" t="s">
        <v>3</v>
      </c>
      <c r="D22" s="11" t="s">
        <v>114</v>
      </c>
      <c r="E22" s="93"/>
      <c r="F22" s="94"/>
      <c r="G22" s="94"/>
      <c r="H22" s="94"/>
      <c r="I22" s="95"/>
      <c r="J22" s="96"/>
      <c r="K22" s="97"/>
      <c r="L22" s="97"/>
      <c r="M22" s="97"/>
      <c r="N22" s="98"/>
      <c r="O22" s="96"/>
      <c r="P22" s="97"/>
      <c r="Q22" s="97"/>
      <c r="R22" s="97"/>
      <c r="S22" s="98"/>
      <c r="T22" s="93"/>
      <c r="U22" s="94"/>
      <c r="V22" s="94"/>
      <c r="W22" s="94"/>
      <c r="X22" s="95"/>
      <c r="Y22" s="93"/>
      <c r="Z22" s="94"/>
      <c r="AA22" s="94"/>
      <c r="AB22" s="94"/>
      <c r="AC22" s="95"/>
      <c r="AD22" s="135"/>
      <c r="AE22" s="94"/>
      <c r="AF22" s="94"/>
      <c r="AG22" s="94"/>
      <c r="AH22" s="108"/>
      <c r="AI22" s="96"/>
      <c r="AJ22" s="97"/>
      <c r="AK22" s="97"/>
      <c r="AL22" s="97"/>
      <c r="AM22" s="98"/>
      <c r="AN22" s="140"/>
      <c r="AO22" s="97"/>
      <c r="AP22" s="97"/>
      <c r="AQ22" s="97"/>
      <c r="AR22" s="98"/>
      <c r="AS22" s="38"/>
      <c r="AT22" s="563"/>
      <c r="AU22" s="567">
        <f t="shared" si="0"/>
      </c>
      <c r="AV22" s="565">
        <f t="shared" si="1"/>
      </c>
      <c r="AW22" s="566">
        <f t="shared" si="2"/>
      </c>
      <c r="AX22" s="76">
        <f t="shared" si="3"/>
      </c>
      <c r="AY22" s="77"/>
    </row>
    <row r="23" spans="2:51" ht="15">
      <c r="B23" s="29"/>
      <c r="C23" s="21" t="s">
        <v>4</v>
      </c>
      <c r="D23" s="11" t="s">
        <v>115</v>
      </c>
      <c r="E23" s="93"/>
      <c r="F23" s="94"/>
      <c r="G23" s="94"/>
      <c r="H23" s="94"/>
      <c r="I23" s="95"/>
      <c r="J23" s="93"/>
      <c r="K23" s="94"/>
      <c r="L23" s="94"/>
      <c r="M23" s="94"/>
      <c r="N23" s="95"/>
      <c r="O23" s="96"/>
      <c r="P23" s="97"/>
      <c r="Q23" s="97"/>
      <c r="R23" s="97"/>
      <c r="S23" s="98"/>
      <c r="T23" s="93"/>
      <c r="U23" s="94"/>
      <c r="V23" s="94"/>
      <c r="W23" s="94"/>
      <c r="X23" s="95"/>
      <c r="Y23" s="93"/>
      <c r="Z23" s="94"/>
      <c r="AA23" s="94"/>
      <c r="AB23" s="94"/>
      <c r="AC23" s="95"/>
      <c r="AD23" s="135"/>
      <c r="AE23" s="94"/>
      <c r="AF23" s="94"/>
      <c r="AG23" s="94"/>
      <c r="AH23" s="108"/>
      <c r="AI23" s="93"/>
      <c r="AJ23" s="94"/>
      <c r="AK23" s="94"/>
      <c r="AL23" s="94"/>
      <c r="AM23" s="95"/>
      <c r="AN23" s="140"/>
      <c r="AO23" s="97"/>
      <c r="AP23" s="97"/>
      <c r="AQ23" s="97"/>
      <c r="AR23" s="98"/>
      <c r="AS23" s="38"/>
      <c r="AT23" s="563">
        <f aca="true" t="shared" si="5" ref="AT23:AT54">IF(AS23=0,"",(AS23/C$7)*100)</f>
      </c>
      <c r="AU23" s="567">
        <f t="shared" si="0"/>
      </c>
      <c r="AV23" s="565">
        <f t="shared" si="1"/>
      </c>
      <c r="AW23" s="566">
        <f t="shared" si="2"/>
      </c>
      <c r="AX23" s="76">
        <f t="shared" si="3"/>
      </c>
      <c r="AY23" s="77">
        <f t="shared" si="4"/>
      </c>
    </row>
    <row r="24" spans="2:51" ht="15">
      <c r="B24" s="29"/>
      <c r="C24" s="19" t="s">
        <v>5</v>
      </c>
      <c r="D24" s="9" t="s">
        <v>116</v>
      </c>
      <c r="E24" s="93"/>
      <c r="F24" s="94"/>
      <c r="G24" s="94"/>
      <c r="H24" s="94"/>
      <c r="I24" s="95"/>
      <c r="J24" s="93"/>
      <c r="K24" s="94"/>
      <c r="L24" s="94"/>
      <c r="M24" s="94"/>
      <c r="N24" s="95"/>
      <c r="O24" s="96"/>
      <c r="P24" s="97"/>
      <c r="Q24" s="97"/>
      <c r="R24" s="97"/>
      <c r="S24" s="98"/>
      <c r="T24" s="93"/>
      <c r="U24" s="94"/>
      <c r="V24" s="94"/>
      <c r="W24" s="94"/>
      <c r="X24" s="95"/>
      <c r="Y24" s="93"/>
      <c r="Z24" s="94"/>
      <c r="AA24" s="94"/>
      <c r="AB24" s="94"/>
      <c r="AC24" s="95"/>
      <c r="AD24" s="135"/>
      <c r="AE24" s="94"/>
      <c r="AF24" s="94"/>
      <c r="AG24" s="94"/>
      <c r="AH24" s="108"/>
      <c r="AI24" s="93"/>
      <c r="AJ24" s="94"/>
      <c r="AK24" s="94"/>
      <c r="AL24" s="94"/>
      <c r="AM24" s="95"/>
      <c r="AN24" s="135"/>
      <c r="AO24" s="94"/>
      <c r="AP24" s="94"/>
      <c r="AQ24" s="94"/>
      <c r="AR24" s="95"/>
      <c r="AS24" s="38"/>
      <c r="AT24" s="563">
        <f t="shared" si="5"/>
      </c>
      <c r="AU24" s="567">
        <f t="shared" si="0"/>
      </c>
      <c r="AV24" s="565">
        <f t="shared" si="1"/>
      </c>
      <c r="AW24" s="566">
        <f t="shared" si="2"/>
      </c>
      <c r="AX24" s="76">
        <f t="shared" si="3"/>
      </c>
      <c r="AY24" s="77">
        <f t="shared" si="4"/>
      </c>
    </row>
    <row r="25" spans="2:51" ht="15">
      <c r="B25" s="29"/>
      <c r="C25" s="20" t="s">
        <v>107</v>
      </c>
      <c r="D25" s="10" t="s">
        <v>117</v>
      </c>
      <c r="E25" s="93"/>
      <c r="F25" s="94"/>
      <c r="G25" s="94"/>
      <c r="H25" s="94"/>
      <c r="I25" s="95"/>
      <c r="J25" s="93"/>
      <c r="K25" s="94"/>
      <c r="L25" s="94"/>
      <c r="M25" s="94"/>
      <c r="N25" s="95"/>
      <c r="O25" s="93"/>
      <c r="P25" s="94"/>
      <c r="Q25" s="94"/>
      <c r="R25" s="94"/>
      <c r="S25" s="95"/>
      <c r="T25" s="93"/>
      <c r="U25" s="94"/>
      <c r="V25" s="94"/>
      <c r="W25" s="94"/>
      <c r="X25" s="95"/>
      <c r="Y25" s="93"/>
      <c r="Z25" s="94"/>
      <c r="AA25" s="94"/>
      <c r="AB25" s="94"/>
      <c r="AC25" s="95"/>
      <c r="AD25" s="135"/>
      <c r="AE25" s="94"/>
      <c r="AF25" s="94"/>
      <c r="AG25" s="94"/>
      <c r="AH25" s="108"/>
      <c r="AI25" s="93"/>
      <c r="AJ25" s="94"/>
      <c r="AK25" s="94"/>
      <c r="AL25" s="94"/>
      <c r="AM25" s="95"/>
      <c r="AN25" s="135"/>
      <c r="AO25" s="94"/>
      <c r="AP25" s="94"/>
      <c r="AQ25" s="94"/>
      <c r="AR25" s="95"/>
      <c r="AS25" s="38"/>
      <c r="AT25" s="563">
        <f t="shared" si="5"/>
      </c>
      <c r="AU25" s="567">
        <f t="shared" si="0"/>
      </c>
      <c r="AV25" s="565">
        <f t="shared" si="1"/>
      </c>
      <c r="AW25" s="566">
        <f t="shared" si="2"/>
      </c>
      <c r="AX25" s="76">
        <f t="shared" si="3"/>
      </c>
      <c r="AY25" s="77">
        <f t="shared" si="4"/>
      </c>
    </row>
    <row r="26" spans="2:51" ht="15">
      <c r="B26" s="29"/>
      <c r="C26" s="21" t="s">
        <v>6</v>
      </c>
      <c r="D26" s="11" t="s">
        <v>118</v>
      </c>
      <c r="E26" s="93"/>
      <c r="F26" s="94"/>
      <c r="G26" s="94"/>
      <c r="H26" s="94"/>
      <c r="I26" s="95"/>
      <c r="J26" s="96"/>
      <c r="K26" s="97"/>
      <c r="L26" s="97"/>
      <c r="M26" s="97"/>
      <c r="N26" s="98"/>
      <c r="O26" s="96"/>
      <c r="P26" s="97"/>
      <c r="Q26" s="97"/>
      <c r="R26" s="97"/>
      <c r="S26" s="98"/>
      <c r="T26" s="93"/>
      <c r="U26" s="94"/>
      <c r="V26" s="94"/>
      <c r="W26" s="94"/>
      <c r="X26" s="95"/>
      <c r="Y26" s="93"/>
      <c r="Z26" s="94"/>
      <c r="AA26" s="94"/>
      <c r="AB26" s="94"/>
      <c r="AC26" s="95"/>
      <c r="AD26" s="135"/>
      <c r="AE26" s="94"/>
      <c r="AF26" s="94"/>
      <c r="AG26" s="94"/>
      <c r="AH26" s="108"/>
      <c r="AI26" s="96"/>
      <c r="AJ26" s="97"/>
      <c r="AK26" s="97"/>
      <c r="AL26" s="97"/>
      <c r="AM26" s="98"/>
      <c r="AN26" s="140"/>
      <c r="AO26" s="97"/>
      <c r="AP26" s="97"/>
      <c r="AQ26" s="97"/>
      <c r="AR26" s="98"/>
      <c r="AS26" s="38"/>
      <c r="AT26" s="563">
        <f t="shared" si="5"/>
      </c>
      <c r="AU26" s="567">
        <f t="shared" si="0"/>
      </c>
      <c r="AV26" s="565">
        <f t="shared" si="1"/>
      </c>
      <c r="AW26" s="566">
        <f t="shared" si="2"/>
      </c>
      <c r="AX26" s="76">
        <f t="shared" si="3"/>
      </c>
      <c r="AY26" s="77">
        <f t="shared" si="4"/>
      </c>
    </row>
    <row r="27" spans="2:51" ht="15">
      <c r="B27" s="29"/>
      <c r="C27" s="21" t="s">
        <v>7</v>
      </c>
      <c r="D27" s="11" t="s">
        <v>119</v>
      </c>
      <c r="E27" s="93"/>
      <c r="F27" s="94"/>
      <c r="G27" s="94"/>
      <c r="H27" s="94"/>
      <c r="I27" s="95"/>
      <c r="J27" s="96"/>
      <c r="K27" s="97"/>
      <c r="L27" s="97"/>
      <c r="M27" s="97"/>
      <c r="N27" s="98"/>
      <c r="O27" s="96"/>
      <c r="P27" s="97"/>
      <c r="Q27" s="97"/>
      <c r="R27" s="97"/>
      <c r="S27" s="98"/>
      <c r="T27" s="96"/>
      <c r="U27" s="97"/>
      <c r="V27" s="97"/>
      <c r="W27" s="97"/>
      <c r="X27" s="98"/>
      <c r="Y27" s="93"/>
      <c r="Z27" s="94"/>
      <c r="AA27" s="94"/>
      <c r="AB27" s="94"/>
      <c r="AC27" s="95"/>
      <c r="AD27" s="135"/>
      <c r="AE27" s="94"/>
      <c r="AF27" s="94"/>
      <c r="AG27" s="94"/>
      <c r="AH27" s="108"/>
      <c r="AI27" s="93"/>
      <c r="AJ27" s="94"/>
      <c r="AK27" s="94"/>
      <c r="AL27" s="94"/>
      <c r="AM27" s="95"/>
      <c r="AN27" s="135"/>
      <c r="AO27" s="94"/>
      <c r="AP27" s="94"/>
      <c r="AQ27" s="94"/>
      <c r="AR27" s="95"/>
      <c r="AS27" s="38"/>
      <c r="AT27" s="563">
        <f t="shared" si="5"/>
      </c>
      <c r="AU27" s="567">
        <f t="shared" si="0"/>
      </c>
      <c r="AV27" s="565">
        <f t="shared" si="1"/>
      </c>
      <c r="AW27" s="566">
        <f t="shared" si="2"/>
      </c>
      <c r="AX27" s="76">
        <f t="shared" si="3"/>
      </c>
      <c r="AY27" s="77">
        <f t="shared" si="4"/>
      </c>
    </row>
    <row r="28" spans="2:51" ht="15" customHeight="1">
      <c r="B28" s="29"/>
      <c r="C28" s="21" t="s">
        <v>8</v>
      </c>
      <c r="D28" s="11" t="s">
        <v>120</v>
      </c>
      <c r="E28" s="93"/>
      <c r="F28" s="94"/>
      <c r="G28" s="94"/>
      <c r="H28" s="94"/>
      <c r="I28" s="95"/>
      <c r="J28" s="96"/>
      <c r="K28" s="97"/>
      <c r="L28" s="97"/>
      <c r="M28" s="97"/>
      <c r="N28" s="98"/>
      <c r="O28" s="96"/>
      <c r="P28" s="97"/>
      <c r="Q28" s="97"/>
      <c r="R28" s="97"/>
      <c r="S28" s="98"/>
      <c r="T28" s="93"/>
      <c r="U28" s="94"/>
      <c r="V28" s="94"/>
      <c r="W28" s="94"/>
      <c r="X28" s="95"/>
      <c r="Y28" s="93"/>
      <c r="Z28" s="94"/>
      <c r="AA28" s="94"/>
      <c r="AB28" s="94"/>
      <c r="AC28" s="95"/>
      <c r="AD28" s="135"/>
      <c r="AE28" s="94"/>
      <c r="AF28" s="94"/>
      <c r="AG28" s="94"/>
      <c r="AH28" s="108"/>
      <c r="AI28" s="93"/>
      <c r="AJ28" s="94"/>
      <c r="AK28" s="94"/>
      <c r="AL28" s="94"/>
      <c r="AM28" s="95"/>
      <c r="AN28" s="135"/>
      <c r="AO28" s="94"/>
      <c r="AP28" s="94"/>
      <c r="AQ28" s="94"/>
      <c r="AR28" s="95"/>
      <c r="AS28" s="38"/>
      <c r="AT28" s="563">
        <f t="shared" si="5"/>
      </c>
      <c r="AU28" s="567">
        <f t="shared" si="0"/>
      </c>
      <c r="AV28" s="565">
        <f t="shared" si="1"/>
      </c>
      <c r="AW28" s="566">
        <f t="shared" si="2"/>
      </c>
      <c r="AX28" s="76">
        <f t="shared" si="3"/>
      </c>
      <c r="AY28" s="77">
        <f t="shared" si="4"/>
      </c>
    </row>
    <row r="29" spans="2:51" ht="15">
      <c r="B29" s="29"/>
      <c r="C29" s="21" t="s">
        <v>9</v>
      </c>
      <c r="D29" s="11" t="s">
        <v>121</v>
      </c>
      <c r="E29" s="93"/>
      <c r="F29" s="94"/>
      <c r="G29" s="94"/>
      <c r="H29" s="94"/>
      <c r="I29" s="95"/>
      <c r="J29" s="96"/>
      <c r="K29" s="97"/>
      <c r="L29" s="97"/>
      <c r="M29" s="97"/>
      <c r="N29" s="98"/>
      <c r="O29" s="96"/>
      <c r="P29" s="97"/>
      <c r="Q29" s="97"/>
      <c r="R29" s="97"/>
      <c r="S29" s="98"/>
      <c r="T29" s="96"/>
      <c r="U29" s="97"/>
      <c r="V29" s="97"/>
      <c r="W29" s="97"/>
      <c r="X29" s="98"/>
      <c r="Y29" s="93"/>
      <c r="Z29" s="94"/>
      <c r="AA29" s="94"/>
      <c r="AB29" s="94"/>
      <c r="AC29" s="95"/>
      <c r="AD29" s="135"/>
      <c r="AE29" s="94"/>
      <c r="AF29" s="94"/>
      <c r="AG29" s="94"/>
      <c r="AH29" s="108"/>
      <c r="AI29" s="93"/>
      <c r="AJ29" s="94"/>
      <c r="AK29" s="94"/>
      <c r="AL29" s="94"/>
      <c r="AM29" s="95"/>
      <c r="AN29" s="135"/>
      <c r="AO29" s="94"/>
      <c r="AP29" s="94"/>
      <c r="AQ29" s="94"/>
      <c r="AR29" s="95"/>
      <c r="AS29" s="38"/>
      <c r="AT29" s="563">
        <f t="shared" si="5"/>
      </c>
      <c r="AU29" s="567">
        <f>IF(SUM(E29,F29,J29,K29,O29,P29,T29,U29,Y29,Z29,AD29,AE29,AE29,AI29,AJ29,AN29,AO29)=0,"",SUM(E29,F29,J29,K29,O29,P29,T29,U29,Y29,Z29,AD29,AE29,AE29,AI29,AJ29,AN29,AO29))</f>
      </c>
      <c r="AV29" s="565">
        <f t="shared" si="1"/>
      </c>
      <c r="AW29" s="566">
        <f t="shared" si="2"/>
      </c>
      <c r="AX29" s="76">
        <f t="shared" si="3"/>
      </c>
      <c r="AY29" s="77">
        <f t="shared" si="4"/>
      </c>
    </row>
    <row r="30" spans="2:51" ht="15">
      <c r="B30" s="29"/>
      <c r="C30" s="21" t="s">
        <v>10</v>
      </c>
      <c r="D30" s="11" t="s">
        <v>122</v>
      </c>
      <c r="E30" s="93"/>
      <c r="F30" s="94"/>
      <c r="G30" s="94"/>
      <c r="H30" s="94"/>
      <c r="I30" s="95"/>
      <c r="J30" s="96"/>
      <c r="K30" s="97"/>
      <c r="L30" s="97"/>
      <c r="M30" s="97"/>
      <c r="N30" s="98"/>
      <c r="O30" s="96"/>
      <c r="P30" s="97"/>
      <c r="Q30" s="97"/>
      <c r="R30" s="97"/>
      <c r="S30" s="98"/>
      <c r="T30" s="93"/>
      <c r="U30" s="94"/>
      <c r="V30" s="94"/>
      <c r="W30" s="94"/>
      <c r="X30" s="95"/>
      <c r="Y30" s="93"/>
      <c r="Z30" s="94"/>
      <c r="AA30" s="94"/>
      <c r="AB30" s="94"/>
      <c r="AC30" s="95"/>
      <c r="AD30" s="140"/>
      <c r="AE30" s="97"/>
      <c r="AF30" s="97"/>
      <c r="AG30" s="97"/>
      <c r="AH30" s="62"/>
      <c r="AI30" s="96"/>
      <c r="AJ30" s="97"/>
      <c r="AK30" s="97"/>
      <c r="AL30" s="97"/>
      <c r="AM30" s="98"/>
      <c r="AN30" s="140"/>
      <c r="AO30" s="97"/>
      <c r="AP30" s="97"/>
      <c r="AQ30" s="97"/>
      <c r="AR30" s="98"/>
      <c r="AS30" s="38"/>
      <c r="AT30" s="563">
        <f t="shared" si="5"/>
      </c>
      <c r="AU30" s="567">
        <f t="shared" si="0"/>
      </c>
      <c r="AV30" s="565">
        <f t="shared" si="1"/>
      </c>
      <c r="AW30" s="566">
        <f t="shared" si="2"/>
      </c>
      <c r="AX30" s="76">
        <f t="shared" si="3"/>
      </c>
      <c r="AY30" s="77">
        <f t="shared" si="4"/>
      </c>
    </row>
    <row r="31" spans="2:51" ht="15">
      <c r="B31" s="29"/>
      <c r="C31" s="19" t="s">
        <v>11</v>
      </c>
      <c r="D31" s="9" t="s">
        <v>123</v>
      </c>
      <c r="E31" s="93"/>
      <c r="F31" s="94"/>
      <c r="G31" s="94"/>
      <c r="H31" s="94"/>
      <c r="I31" s="95"/>
      <c r="J31" s="96"/>
      <c r="K31" s="97"/>
      <c r="L31" s="97"/>
      <c r="M31" s="97"/>
      <c r="N31" s="98"/>
      <c r="O31" s="96"/>
      <c r="P31" s="97"/>
      <c r="Q31" s="97"/>
      <c r="R31" s="97"/>
      <c r="S31" s="98"/>
      <c r="T31" s="93"/>
      <c r="U31" s="94"/>
      <c r="V31" s="94"/>
      <c r="W31" s="94"/>
      <c r="X31" s="95"/>
      <c r="Y31" s="93"/>
      <c r="Z31" s="94"/>
      <c r="AA31" s="94"/>
      <c r="AB31" s="94"/>
      <c r="AC31" s="95"/>
      <c r="AD31" s="135"/>
      <c r="AE31" s="94"/>
      <c r="AF31" s="94"/>
      <c r="AG31" s="94"/>
      <c r="AH31" s="108"/>
      <c r="AI31" s="93"/>
      <c r="AJ31" s="94"/>
      <c r="AK31" s="94"/>
      <c r="AL31" s="94"/>
      <c r="AM31" s="95"/>
      <c r="AN31" s="135"/>
      <c r="AO31" s="94"/>
      <c r="AP31" s="94"/>
      <c r="AQ31" s="94"/>
      <c r="AR31" s="95"/>
      <c r="AS31" s="38"/>
      <c r="AT31" s="563">
        <f t="shared" si="5"/>
      </c>
      <c r="AU31" s="567">
        <f t="shared" si="0"/>
      </c>
      <c r="AV31" s="565">
        <f t="shared" si="1"/>
      </c>
      <c r="AW31" s="566">
        <f t="shared" si="2"/>
      </c>
      <c r="AX31" s="76">
        <f t="shared" si="3"/>
      </c>
      <c r="AY31" s="77">
        <f t="shared" si="4"/>
      </c>
    </row>
    <row r="32" spans="2:51" ht="12.75">
      <c r="B32" s="29"/>
      <c r="C32" s="22" t="s">
        <v>12</v>
      </c>
      <c r="D32" s="10" t="s">
        <v>124</v>
      </c>
      <c r="E32" s="93"/>
      <c r="F32" s="94"/>
      <c r="G32" s="94"/>
      <c r="H32" s="94"/>
      <c r="I32" s="95"/>
      <c r="J32" s="93"/>
      <c r="K32" s="94"/>
      <c r="L32" s="94"/>
      <c r="M32" s="94"/>
      <c r="N32" s="95"/>
      <c r="O32" s="93"/>
      <c r="P32" s="94"/>
      <c r="Q32" s="94"/>
      <c r="R32" s="94"/>
      <c r="S32" s="95"/>
      <c r="T32" s="93"/>
      <c r="U32" s="94"/>
      <c r="V32" s="94"/>
      <c r="W32" s="94"/>
      <c r="X32" s="95"/>
      <c r="Y32" s="93"/>
      <c r="Z32" s="94"/>
      <c r="AA32" s="94"/>
      <c r="AB32" s="94"/>
      <c r="AC32" s="95"/>
      <c r="AD32" s="135"/>
      <c r="AE32" s="94"/>
      <c r="AF32" s="94"/>
      <c r="AG32" s="94"/>
      <c r="AH32" s="108"/>
      <c r="AI32" s="93"/>
      <c r="AJ32" s="94"/>
      <c r="AK32" s="94"/>
      <c r="AL32" s="94"/>
      <c r="AM32" s="95"/>
      <c r="AN32" s="135"/>
      <c r="AO32" s="94"/>
      <c r="AP32" s="94"/>
      <c r="AQ32" s="94"/>
      <c r="AR32" s="95"/>
      <c r="AS32" s="38"/>
      <c r="AT32" s="563">
        <f t="shared" si="5"/>
      </c>
      <c r="AU32" s="567">
        <f t="shared" si="0"/>
      </c>
      <c r="AV32" s="565">
        <f t="shared" si="1"/>
      </c>
      <c r="AW32" s="566">
        <f t="shared" si="2"/>
      </c>
      <c r="AX32" s="76">
        <f t="shared" si="3"/>
      </c>
      <c r="AY32" s="77">
        <f t="shared" si="4"/>
      </c>
    </row>
    <row r="33" spans="2:51" ht="12.75" customHeight="1">
      <c r="B33" s="29"/>
      <c r="C33" s="21" t="s">
        <v>13</v>
      </c>
      <c r="D33" s="11" t="s">
        <v>125</v>
      </c>
      <c r="E33" s="93"/>
      <c r="F33" s="94"/>
      <c r="G33" s="94"/>
      <c r="H33" s="94"/>
      <c r="I33" s="95"/>
      <c r="J33" s="96"/>
      <c r="K33" s="97"/>
      <c r="L33" s="97"/>
      <c r="M33" s="97"/>
      <c r="N33" s="98"/>
      <c r="O33" s="93"/>
      <c r="P33" s="94"/>
      <c r="Q33" s="94"/>
      <c r="R33" s="94"/>
      <c r="S33" s="95"/>
      <c r="T33" s="96"/>
      <c r="U33" s="97"/>
      <c r="V33" s="97"/>
      <c r="W33" s="97"/>
      <c r="X33" s="98"/>
      <c r="Y33" s="93"/>
      <c r="Z33" s="94"/>
      <c r="AA33" s="94"/>
      <c r="AB33" s="94"/>
      <c r="AC33" s="95"/>
      <c r="AD33" s="135"/>
      <c r="AE33" s="94"/>
      <c r="AF33" s="94"/>
      <c r="AG33" s="94"/>
      <c r="AH33" s="108"/>
      <c r="AI33" s="93"/>
      <c r="AJ33" s="94"/>
      <c r="AK33" s="94"/>
      <c r="AL33" s="94"/>
      <c r="AM33" s="95"/>
      <c r="AN33" s="135"/>
      <c r="AO33" s="94"/>
      <c r="AP33" s="94"/>
      <c r="AQ33" s="94"/>
      <c r="AR33" s="95"/>
      <c r="AS33" s="38"/>
      <c r="AT33" s="563">
        <f t="shared" si="5"/>
      </c>
      <c r="AU33" s="567">
        <f t="shared" si="0"/>
      </c>
      <c r="AV33" s="565">
        <f t="shared" si="1"/>
      </c>
      <c r="AW33" s="566">
        <f t="shared" si="2"/>
      </c>
      <c r="AX33" s="76">
        <f t="shared" si="3"/>
      </c>
      <c r="AY33" s="77">
        <f t="shared" si="4"/>
      </c>
    </row>
    <row r="34" spans="2:51" ht="14.25" customHeight="1">
      <c r="B34" s="29"/>
      <c r="C34" s="21" t="s">
        <v>14</v>
      </c>
      <c r="D34" s="11" t="s">
        <v>126</v>
      </c>
      <c r="E34" s="93"/>
      <c r="F34" s="94"/>
      <c r="G34" s="94"/>
      <c r="H34" s="94"/>
      <c r="I34" s="95"/>
      <c r="J34" s="96"/>
      <c r="K34" s="97"/>
      <c r="L34" s="97"/>
      <c r="M34" s="97"/>
      <c r="N34" s="98"/>
      <c r="O34" s="96"/>
      <c r="P34" s="97"/>
      <c r="Q34" s="97"/>
      <c r="R34" s="97"/>
      <c r="S34" s="98"/>
      <c r="T34" s="93"/>
      <c r="U34" s="94"/>
      <c r="V34" s="94"/>
      <c r="W34" s="94"/>
      <c r="X34" s="95"/>
      <c r="Y34" s="93"/>
      <c r="Z34" s="94"/>
      <c r="AA34" s="94"/>
      <c r="AB34" s="94"/>
      <c r="AC34" s="95"/>
      <c r="AD34" s="140"/>
      <c r="AE34" s="97"/>
      <c r="AF34" s="97"/>
      <c r="AG34" s="97"/>
      <c r="AH34" s="62"/>
      <c r="AI34" s="96"/>
      <c r="AJ34" s="97"/>
      <c r="AK34" s="97"/>
      <c r="AL34" s="97"/>
      <c r="AM34" s="98"/>
      <c r="AN34" s="140"/>
      <c r="AO34" s="97"/>
      <c r="AP34" s="97"/>
      <c r="AQ34" s="97"/>
      <c r="AR34" s="98"/>
      <c r="AS34" s="38"/>
      <c r="AT34" s="563">
        <f t="shared" si="5"/>
      </c>
      <c r="AU34" s="567">
        <f t="shared" si="0"/>
      </c>
      <c r="AV34" s="565">
        <f t="shared" si="1"/>
      </c>
      <c r="AW34" s="566">
        <f t="shared" si="2"/>
      </c>
      <c r="AX34" s="76">
        <f t="shared" si="3"/>
      </c>
      <c r="AY34" s="77">
        <f t="shared" si="4"/>
      </c>
    </row>
    <row r="35" spans="2:52" ht="15">
      <c r="B35" s="29"/>
      <c r="C35" s="21" t="s">
        <v>15</v>
      </c>
      <c r="D35" s="11" t="s">
        <v>127</v>
      </c>
      <c r="E35" s="93"/>
      <c r="F35" s="94"/>
      <c r="G35" s="94"/>
      <c r="H35" s="94"/>
      <c r="I35" s="95"/>
      <c r="J35" s="93"/>
      <c r="K35" s="94"/>
      <c r="L35" s="94"/>
      <c r="M35" s="94"/>
      <c r="N35" s="95"/>
      <c r="O35" s="96"/>
      <c r="P35" s="97"/>
      <c r="Q35" s="97"/>
      <c r="R35" s="97"/>
      <c r="S35" s="98"/>
      <c r="T35" s="93"/>
      <c r="U35" s="94"/>
      <c r="V35" s="94"/>
      <c r="W35" s="94"/>
      <c r="X35" s="95"/>
      <c r="Y35" s="93"/>
      <c r="Z35" s="94"/>
      <c r="AA35" s="94"/>
      <c r="AB35" s="94"/>
      <c r="AC35" s="95"/>
      <c r="AD35" s="135"/>
      <c r="AE35" s="94"/>
      <c r="AF35" s="94"/>
      <c r="AG35" s="94"/>
      <c r="AH35" s="108"/>
      <c r="AI35" s="93"/>
      <c r="AJ35" s="94"/>
      <c r="AK35" s="94"/>
      <c r="AL35" s="94"/>
      <c r="AM35" s="95"/>
      <c r="AN35" s="135"/>
      <c r="AO35" s="94"/>
      <c r="AP35" s="94"/>
      <c r="AQ35" s="94"/>
      <c r="AR35" s="95"/>
      <c r="AS35" s="38"/>
      <c r="AT35" s="563">
        <f t="shared" si="5"/>
      </c>
      <c r="AU35" s="567">
        <f t="shared" si="0"/>
      </c>
      <c r="AV35" s="565">
        <f t="shared" si="1"/>
      </c>
      <c r="AW35" s="566">
        <f t="shared" si="2"/>
      </c>
      <c r="AX35" s="76">
        <f t="shared" si="3"/>
      </c>
      <c r="AY35" s="77">
        <f t="shared" si="4"/>
      </c>
      <c r="AZ35"/>
    </row>
    <row r="36" spans="2:52" ht="15">
      <c r="B36" s="29"/>
      <c r="C36" s="21" t="s">
        <v>16</v>
      </c>
      <c r="D36" s="11" t="s">
        <v>128</v>
      </c>
      <c r="E36" s="93"/>
      <c r="F36" s="94"/>
      <c r="G36" s="94"/>
      <c r="H36" s="94"/>
      <c r="I36" s="95"/>
      <c r="J36" s="96"/>
      <c r="K36" s="97"/>
      <c r="L36" s="97"/>
      <c r="M36" s="97"/>
      <c r="N36" s="98"/>
      <c r="O36" s="96"/>
      <c r="P36" s="97"/>
      <c r="Q36" s="97"/>
      <c r="R36" s="97"/>
      <c r="S36" s="98"/>
      <c r="T36" s="93"/>
      <c r="U36" s="94"/>
      <c r="V36" s="94"/>
      <c r="W36" s="94"/>
      <c r="X36" s="95"/>
      <c r="Y36" s="93"/>
      <c r="Z36" s="94"/>
      <c r="AA36" s="94"/>
      <c r="AB36" s="94"/>
      <c r="AC36" s="95"/>
      <c r="AD36" s="135"/>
      <c r="AE36" s="94"/>
      <c r="AF36" s="94"/>
      <c r="AG36" s="94"/>
      <c r="AH36" s="108"/>
      <c r="AI36" s="96"/>
      <c r="AJ36" s="97"/>
      <c r="AK36" s="97"/>
      <c r="AL36" s="97"/>
      <c r="AM36" s="98"/>
      <c r="AN36" s="135"/>
      <c r="AO36" s="94"/>
      <c r="AP36" s="94"/>
      <c r="AQ36" s="94"/>
      <c r="AR36" s="95"/>
      <c r="AS36" s="38"/>
      <c r="AT36" s="563">
        <f t="shared" si="5"/>
      </c>
      <c r="AU36" s="567">
        <f t="shared" si="0"/>
      </c>
      <c r="AV36" s="565">
        <f t="shared" si="1"/>
      </c>
      <c r="AW36" s="566">
        <f t="shared" si="2"/>
      </c>
      <c r="AX36" s="76">
        <f t="shared" si="3"/>
      </c>
      <c r="AY36" s="77">
        <f t="shared" si="4"/>
      </c>
      <c r="AZ36"/>
    </row>
    <row r="37" spans="2:51" ht="15">
      <c r="B37" s="29"/>
      <c r="C37" s="21" t="s">
        <v>17</v>
      </c>
      <c r="D37" s="11" t="s">
        <v>129</v>
      </c>
      <c r="E37" s="93"/>
      <c r="F37" s="94"/>
      <c r="G37" s="94"/>
      <c r="H37" s="94"/>
      <c r="I37" s="95"/>
      <c r="J37" s="96"/>
      <c r="K37" s="97"/>
      <c r="L37" s="97"/>
      <c r="M37" s="97"/>
      <c r="N37" s="98"/>
      <c r="O37" s="96"/>
      <c r="P37" s="97"/>
      <c r="Q37" s="97"/>
      <c r="R37" s="97"/>
      <c r="S37" s="98"/>
      <c r="T37" s="93"/>
      <c r="U37" s="94"/>
      <c r="V37" s="94"/>
      <c r="W37" s="94"/>
      <c r="X37" s="95"/>
      <c r="Y37" s="93"/>
      <c r="Z37" s="94"/>
      <c r="AA37" s="94"/>
      <c r="AB37" s="94"/>
      <c r="AC37" s="95"/>
      <c r="AD37" s="135"/>
      <c r="AE37" s="94"/>
      <c r="AF37" s="94"/>
      <c r="AG37" s="94"/>
      <c r="AH37" s="108"/>
      <c r="AI37" s="93"/>
      <c r="AJ37" s="94"/>
      <c r="AK37" s="94"/>
      <c r="AL37" s="94"/>
      <c r="AM37" s="95"/>
      <c r="AN37" s="135"/>
      <c r="AO37" s="94"/>
      <c r="AP37" s="94"/>
      <c r="AQ37" s="94"/>
      <c r="AR37" s="95"/>
      <c r="AS37" s="38"/>
      <c r="AT37" s="563">
        <f t="shared" si="5"/>
      </c>
      <c r="AU37" s="567">
        <f t="shared" si="0"/>
      </c>
      <c r="AV37" s="565">
        <f t="shared" si="1"/>
      </c>
      <c r="AW37" s="566">
        <f t="shared" si="2"/>
      </c>
      <c r="AX37" s="76">
        <f t="shared" si="3"/>
      </c>
      <c r="AY37" s="77">
        <f t="shared" si="4"/>
      </c>
    </row>
    <row r="38" spans="2:51" ht="15">
      <c r="B38" s="29"/>
      <c r="C38" s="21" t="s">
        <v>18</v>
      </c>
      <c r="D38" s="11" t="s">
        <v>130</v>
      </c>
      <c r="E38" s="93"/>
      <c r="F38" s="94"/>
      <c r="G38" s="94"/>
      <c r="H38" s="94"/>
      <c r="I38" s="95"/>
      <c r="J38" s="93"/>
      <c r="K38" s="94"/>
      <c r="L38" s="94"/>
      <c r="M38" s="94"/>
      <c r="N38" s="95"/>
      <c r="O38" s="93"/>
      <c r="P38" s="94"/>
      <c r="Q38" s="94"/>
      <c r="R38" s="94"/>
      <c r="S38" s="95"/>
      <c r="T38" s="93"/>
      <c r="U38" s="94"/>
      <c r="V38" s="94"/>
      <c r="W38" s="94"/>
      <c r="X38" s="95"/>
      <c r="Y38" s="93"/>
      <c r="Z38" s="94"/>
      <c r="AA38" s="94"/>
      <c r="AB38" s="94"/>
      <c r="AC38" s="95"/>
      <c r="AD38" s="135"/>
      <c r="AE38" s="94"/>
      <c r="AF38" s="94"/>
      <c r="AG38" s="94"/>
      <c r="AH38" s="108"/>
      <c r="AI38" s="93"/>
      <c r="AJ38" s="94"/>
      <c r="AK38" s="94"/>
      <c r="AL38" s="94"/>
      <c r="AM38" s="95"/>
      <c r="AN38" s="135"/>
      <c r="AO38" s="94"/>
      <c r="AP38" s="94"/>
      <c r="AQ38" s="94"/>
      <c r="AR38" s="95"/>
      <c r="AS38" s="38"/>
      <c r="AT38" s="563">
        <f t="shared" si="5"/>
      </c>
      <c r="AU38" s="567">
        <f t="shared" si="0"/>
      </c>
      <c r="AV38" s="565">
        <f t="shared" si="1"/>
      </c>
      <c r="AW38" s="566">
        <f t="shared" si="2"/>
      </c>
      <c r="AX38" s="76">
        <f t="shared" si="3"/>
      </c>
      <c r="AY38" s="77">
        <f t="shared" si="4"/>
      </c>
    </row>
    <row r="39" spans="2:51" ht="15">
      <c r="B39" s="29"/>
      <c r="C39" s="21" t="s">
        <v>19</v>
      </c>
      <c r="D39" s="11" t="s">
        <v>131</v>
      </c>
      <c r="E39" s="93"/>
      <c r="F39" s="94"/>
      <c r="G39" s="94"/>
      <c r="H39" s="94"/>
      <c r="I39" s="95"/>
      <c r="J39" s="93"/>
      <c r="K39" s="94"/>
      <c r="L39" s="94"/>
      <c r="M39" s="94"/>
      <c r="N39" s="95"/>
      <c r="O39" s="96"/>
      <c r="P39" s="97"/>
      <c r="Q39" s="97"/>
      <c r="R39" s="97"/>
      <c r="S39" s="98"/>
      <c r="T39" s="93"/>
      <c r="U39" s="94"/>
      <c r="V39" s="94"/>
      <c r="W39" s="94"/>
      <c r="X39" s="95"/>
      <c r="Y39" s="93"/>
      <c r="Z39" s="94"/>
      <c r="AA39" s="94"/>
      <c r="AB39" s="94"/>
      <c r="AC39" s="95"/>
      <c r="AD39" s="135"/>
      <c r="AE39" s="94"/>
      <c r="AF39" s="94"/>
      <c r="AG39" s="94"/>
      <c r="AH39" s="108"/>
      <c r="AI39" s="93"/>
      <c r="AJ39" s="94"/>
      <c r="AK39" s="94"/>
      <c r="AL39" s="94"/>
      <c r="AM39" s="95"/>
      <c r="AN39" s="135"/>
      <c r="AO39" s="94"/>
      <c r="AP39" s="94"/>
      <c r="AQ39" s="94"/>
      <c r="AR39" s="95"/>
      <c r="AS39" s="38"/>
      <c r="AT39" s="563">
        <f t="shared" si="5"/>
      </c>
      <c r="AU39" s="567">
        <f t="shared" si="0"/>
      </c>
      <c r="AV39" s="565">
        <f t="shared" si="1"/>
      </c>
      <c r="AW39" s="566">
        <f t="shared" si="2"/>
      </c>
      <c r="AX39" s="76">
        <f t="shared" si="3"/>
      </c>
      <c r="AY39" s="77">
        <f t="shared" si="4"/>
      </c>
    </row>
    <row r="40" spans="2:51" ht="15">
      <c r="B40" s="29"/>
      <c r="C40" s="21" t="s">
        <v>20</v>
      </c>
      <c r="D40" s="11" t="s">
        <v>132</v>
      </c>
      <c r="E40" s="93"/>
      <c r="F40" s="94"/>
      <c r="G40" s="94"/>
      <c r="H40" s="94"/>
      <c r="I40" s="95"/>
      <c r="J40" s="93"/>
      <c r="K40" s="94"/>
      <c r="L40" s="94"/>
      <c r="M40" s="94"/>
      <c r="N40" s="95"/>
      <c r="O40" s="96"/>
      <c r="P40" s="97"/>
      <c r="Q40" s="97"/>
      <c r="R40" s="97"/>
      <c r="S40" s="98"/>
      <c r="T40" s="93"/>
      <c r="U40" s="94"/>
      <c r="V40" s="94"/>
      <c r="W40" s="94"/>
      <c r="X40" s="95"/>
      <c r="Y40" s="93"/>
      <c r="Z40" s="94"/>
      <c r="AA40" s="94"/>
      <c r="AB40" s="94"/>
      <c r="AC40" s="95"/>
      <c r="AD40" s="135"/>
      <c r="AE40" s="94"/>
      <c r="AF40" s="94"/>
      <c r="AG40" s="94"/>
      <c r="AH40" s="108"/>
      <c r="AI40" s="93"/>
      <c r="AJ40" s="94"/>
      <c r="AK40" s="94"/>
      <c r="AL40" s="94"/>
      <c r="AM40" s="95"/>
      <c r="AN40" s="135"/>
      <c r="AO40" s="94"/>
      <c r="AP40" s="94"/>
      <c r="AQ40" s="94"/>
      <c r="AR40" s="95"/>
      <c r="AS40" s="38"/>
      <c r="AT40" s="563">
        <f t="shared" si="5"/>
      </c>
      <c r="AU40" s="567">
        <f t="shared" si="0"/>
      </c>
      <c r="AV40" s="565">
        <f t="shared" si="1"/>
      </c>
      <c r="AW40" s="566">
        <f t="shared" si="2"/>
      </c>
      <c r="AX40" s="76">
        <f t="shared" si="3"/>
      </c>
      <c r="AY40" s="77">
        <f t="shared" si="4"/>
      </c>
    </row>
    <row r="41" spans="2:51" ht="15">
      <c r="B41" s="29"/>
      <c r="C41" s="21" t="s">
        <v>21</v>
      </c>
      <c r="D41" s="11" t="s">
        <v>133</v>
      </c>
      <c r="E41" s="93"/>
      <c r="F41" s="94"/>
      <c r="G41" s="94"/>
      <c r="H41" s="94"/>
      <c r="I41" s="95"/>
      <c r="J41" s="93"/>
      <c r="K41" s="94"/>
      <c r="L41" s="94"/>
      <c r="M41" s="94"/>
      <c r="N41" s="95"/>
      <c r="O41" s="96"/>
      <c r="P41" s="97"/>
      <c r="Q41" s="97"/>
      <c r="R41" s="97"/>
      <c r="S41" s="98"/>
      <c r="T41" s="93"/>
      <c r="U41" s="94"/>
      <c r="V41" s="94"/>
      <c r="W41" s="94"/>
      <c r="X41" s="95"/>
      <c r="Y41" s="93"/>
      <c r="Z41" s="94"/>
      <c r="AA41" s="94"/>
      <c r="AB41" s="94"/>
      <c r="AC41" s="95"/>
      <c r="AD41" s="135"/>
      <c r="AE41" s="94"/>
      <c r="AF41" s="94"/>
      <c r="AG41" s="94"/>
      <c r="AH41" s="108"/>
      <c r="AI41" s="93"/>
      <c r="AJ41" s="94"/>
      <c r="AK41" s="94"/>
      <c r="AL41" s="94"/>
      <c r="AM41" s="95"/>
      <c r="AN41" s="135"/>
      <c r="AO41" s="94"/>
      <c r="AP41" s="94"/>
      <c r="AQ41" s="94"/>
      <c r="AR41" s="95"/>
      <c r="AS41" s="38"/>
      <c r="AT41" s="563">
        <f t="shared" si="5"/>
      </c>
      <c r="AU41" s="567">
        <f t="shared" si="0"/>
      </c>
      <c r="AV41" s="565">
        <f t="shared" si="1"/>
      </c>
      <c r="AW41" s="566">
        <f t="shared" si="2"/>
      </c>
      <c r="AX41" s="76">
        <f t="shared" si="3"/>
      </c>
      <c r="AY41" s="77">
        <f t="shared" si="4"/>
      </c>
    </row>
    <row r="42" spans="2:51" ht="15">
      <c r="B42" s="29"/>
      <c r="C42" s="21" t="s">
        <v>22</v>
      </c>
      <c r="D42" s="11" t="s">
        <v>134</v>
      </c>
      <c r="E42" s="93"/>
      <c r="F42" s="94"/>
      <c r="G42" s="94"/>
      <c r="H42" s="94"/>
      <c r="I42" s="95"/>
      <c r="J42" s="96"/>
      <c r="K42" s="97"/>
      <c r="L42" s="97"/>
      <c r="M42" s="97"/>
      <c r="N42" s="98"/>
      <c r="O42" s="96"/>
      <c r="P42" s="97"/>
      <c r="Q42" s="97"/>
      <c r="R42" s="97"/>
      <c r="S42" s="98"/>
      <c r="T42" s="93"/>
      <c r="U42" s="94"/>
      <c r="V42" s="94"/>
      <c r="W42" s="94"/>
      <c r="X42" s="95"/>
      <c r="Y42" s="93"/>
      <c r="Z42" s="94"/>
      <c r="AA42" s="94"/>
      <c r="AB42" s="94"/>
      <c r="AC42" s="95"/>
      <c r="AD42" s="140"/>
      <c r="AE42" s="97"/>
      <c r="AF42" s="97"/>
      <c r="AG42" s="97"/>
      <c r="AH42" s="62"/>
      <c r="AI42" s="96"/>
      <c r="AJ42" s="97"/>
      <c r="AK42" s="97"/>
      <c r="AL42" s="97"/>
      <c r="AM42" s="98"/>
      <c r="AN42" s="140"/>
      <c r="AO42" s="97"/>
      <c r="AP42" s="97"/>
      <c r="AQ42" s="97"/>
      <c r="AR42" s="98"/>
      <c r="AS42" s="38"/>
      <c r="AT42" s="563">
        <f t="shared" si="5"/>
      </c>
      <c r="AU42" s="567">
        <f t="shared" si="0"/>
      </c>
      <c r="AV42" s="565">
        <f t="shared" si="1"/>
      </c>
      <c r="AW42" s="566">
        <f t="shared" si="2"/>
      </c>
      <c r="AX42" s="76">
        <f t="shared" si="3"/>
      </c>
      <c r="AY42" s="77">
        <f t="shared" si="4"/>
      </c>
    </row>
    <row r="43" spans="2:51" ht="15">
      <c r="B43" s="29"/>
      <c r="C43" s="19" t="s">
        <v>23</v>
      </c>
      <c r="D43" s="9" t="s">
        <v>135</v>
      </c>
      <c r="E43" s="93"/>
      <c r="F43" s="94"/>
      <c r="G43" s="94"/>
      <c r="H43" s="94"/>
      <c r="I43" s="95"/>
      <c r="J43" s="96"/>
      <c r="K43" s="97"/>
      <c r="L43" s="97"/>
      <c r="M43" s="97"/>
      <c r="N43" s="98"/>
      <c r="O43" s="96"/>
      <c r="P43" s="97"/>
      <c r="Q43" s="97"/>
      <c r="R43" s="97"/>
      <c r="S43" s="98"/>
      <c r="T43" s="93"/>
      <c r="U43" s="94"/>
      <c r="V43" s="94"/>
      <c r="W43" s="94"/>
      <c r="X43" s="95"/>
      <c r="Y43" s="93"/>
      <c r="Z43" s="94"/>
      <c r="AA43" s="94"/>
      <c r="AB43" s="94"/>
      <c r="AC43" s="95"/>
      <c r="AD43" s="140"/>
      <c r="AE43" s="97"/>
      <c r="AF43" s="97"/>
      <c r="AG43" s="97"/>
      <c r="AH43" s="62"/>
      <c r="AI43" s="96"/>
      <c r="AJ43" s="97"/>
      <c r="AK43" s="97"/>
      <c r="AL43" s="97"/>
      <c r="AM43" s="98"/>
      <c r="AN43" s="140"/>
      <c r="AO43" s="97"/>
      <c r="AP43" s="97"/>
      <c r="AQ43" s="97"/>
      <c r="AR43" s="98"/>
      <c r="AS43" s="38"/>
      <c r="AT43" s="563">
        <f t="shared" si="5"/>
      </c>
      <c r="AU43" s="567">
        <f t="shared" si="0"/>
      </c>
      <c r="AV43" s="565">
        <f t="shared" si="1"/>
      </c>
      <c r="AW43" s="566">
        <f t="shared" si="2"/>
      </c>
      <c r="AX43" s="76">
        <f t="shared" si="3"/>
      </c>
      <c r="AY43" s="77">
        <f t="shared" si="4"/>
      </c>
    </row>
    <row r="44" spans="2:51" ht="12.75">
      <c r="B44" s="29"/>
      <c r="C44" s="22" t="s">
        <v>24</v>
      </c>
      <c r="D44" s="10" t="s">
        <v>136</v>
      </c>
      <c r="E44" s="93"/>
      <c r="F44" s="94"/>
      <c r="G44" s="94"/>
      <c r="H44" s="94"/>
      <c r="I44" s="95"/>
      <c r="J44" s="93"/>
      <c r="K44" s="94"/>
      <c r="L44" s="94"/>
      <c r="M44" s="94"/>
      <c r="N44" s="95"/>
      <c r="O44" s="93"/>
      <c r="P44" s="94"/>
      <c r="Q44" s="94"/>
      <c r="R44" s="94"/>
      <c r="S44" s="95"/>
      <c r="T44" s="93"/>
      <c r="U44" s="94"/>
      <c r="V44" s="94"/>
      <c r="W44" s="94"/>
      <c r="X44" s="95"/>
      <c r="Y44" s="93"/>
      <c r="Z44" s="94"/>
      <c r="AA44" s="94"/>
      <c r="AB44" s="94"/>
      <c r="AC44" s="95"/>
      <c r="AD44" s="135"/>
      <c r="AE44" s="94"/>
      <c r="AF44" s="94"/>
      <c r="AG44" s="94"/>
      <c r="AH44" s="108"/>
      <c r="AI44" s="93"/>
      <c r="AJ44" s="94"/>
      <c r="AK44" s="94"/>
      <c r="AL44" s="94"/>
      <c r="AM44" s="95"/>
      <c r="AN44" s="135"/>
      <c r="AO44" s="94"/>
      <c r="AP44" s="94"/>
      <c r="AQ44" s="94"/>
      <c r="AR44" s="95"/>
      <c r="AS44" s="38"/>
      <c r="AT44" s="563">
        <f t="shared" si="5"/>
      </c>
      <c r="AU44" s="567">
        <f t="shared" si="0"/>
      </c>
      <c r="AV44" s="565">
        <f t="shared" si="1"/>
      </c>
      <c r="AW44" s="566">
        <f t="shared" si="2"/>
      </c>
      <c r="AX44" s="76">
        <f t="shared" si="3"/>
      </c>
      <c r="AY44" s="77">
        <f t="shared" si="4"/>
      </c>
    </row>
    <row r="45" spans="2:51" ht="15">
      <c r="B45" s="29"/>
      <c r="C45" s="21" t="s">
        <v>25</v>
      </c>
      <c r="D45" s="11" t="s">
        <v>137</v>
      </c>
      <c r="E45" s="93"/>
      <c r="F45" s="94"/>
      <c r="G45" s="94"/>
      <c r="H45" s="94"/>
      <c r="I45" s="95"/>
      <c r="J45" s="93"/>
      <c r="K45" s="94"/>
      <c r="L45" s="94"/>
      <c r="M45" s="94"/>
      <c r="N45" s="95"/>
      <c r="O45" s="93"/>
      <c r="P45" s="94"/>
      <c r="Q45" s="94"/>
      <c r="R45" s="94"/>
      <c r="S45" s="95"/>
      <c r="T45" s="93"/>
      <c r="U45" s="94"/>
      <c r="V45" s="94"/>
      <c r="W45" s="94"/>
      <c r="X45" s="95"/>
      <c r="Y45" s="93"/>
      <c r="Z45" s="94"/>
      <c r="AA45" s="94"/>
      <c r="AB45" s="94"/>
      <c r="AC45" s="95"/>
      <c r="AD45" s="135"/>
      <c r="AE45" s="94"/>
      <c r="AF45" s="94"/>
      <c r="AG45" s="94"/>
      <c r="AH45" s="108"/>
      <c r="AI45" s="93"/>
      <c r="AJ45" s="94"/>
      <c r="AK45" s="94"/>
      <c r="AL45" s="94"/>
      <c r="AM45" s="95"/>
      <c r="AN45" s="135"/>
      <c r="AO45" s="94"/>
      <c r="AP45" s="94"/>
      <c r="AQ45" s="94"/>
      <c r="AR45" s="95"/>
      <c r="AS45" s="38"/>
      <c r="AT45" s="563">
        <f t="shared" si="5"/>
      </c>
      <c r="AU45" s="567">
        <f t="shared" si="0"/>
      </c>
      <c r="AV45" s="565">
        <f t="shared" si="1"/>
      </c>
      <c r="AW45" s="566">
        <f t="shared" si="2"/>
      </c>
      <c r="AX45" s="76">
        <f t="shared" si="3"/>
      </c>
      <c r="AY45" s="77">
        <f t="shared" si="4"/>
      </c>
    </row>
    <row r="46" spans="2:51" ht="15">
      <c r="B46" s="29"/>
      <c r="C46" s="21" t="s">
        <v>26</v>
      </c>
      <c r="D46" s="11" t="s">
        <v>138</v>
      </c>
      <c r="E46" s="93"/>
      <c r="F46" s="94"/>
      <c r="G46" s="94"/>
      <c r="H46" s="94"/>
      <c r="I46" s="95"/>
      <c r="J46" s="96"/>
      <c r="K46" s="97"/>
      <c r="L46" s="97"/>
      <c r="M46" s="97"/>
      <c r="N46" s="98"/>
      <c r="O46" s="96"/>
      <c r="P46" s="97"/>
      <c r="Q46" s="97"/>
      <c r="R46" s="97"/>
      <c r="S46" s="98"/>
      <c r="T46" s="93"/>
      <c r="U46" s="94"/>
      <c r="V46" s="94"/>
      <c r="W46" s="94"/>
      <c r="X46" s="95"/>
      <c r="Y46" s="93"/>
      <c r="Z46" s="94"/>
      <c r="AA46" s="94"/>
      <c r="AB46" s="94"/>
      <c r="AC46" s="95"/>
      <c r="AD46" s="135"/>
      <c r="AE46" s="94"/>
      <c r="AF46" s="94"/>
      <c r="AG46" s="94"/>
      <c r="AH46" s="108"/>
      <c r="AI46" s="93"/>
      <c r="AJ46" s="94"/>
      <c r="AK46" s="94"/>
      <c r="AL46" s="94"/>
      <c r="AM46" s="95"/>
      <c r="AN46" s="135"/>
      <c r="AO46" s="94"/>
      <c r="AP46" s="94"/>
      <c r="AQ46" s="94"/>
      <c r="AR46" s="95"/>
      <c r="AS46" s="38"/>
      <c r="AT46" s="563">
        <f t="shared" si="5"/>
      </c>
      <c r="AU46" s="567">
        <f t="shared" si="0"/>
      </c>
      <c r="AV46" s="565">
        <f t="shared" si="1"/>
      </c>
      <c r="AW46" s="566">
        <f t="shared" si="2"/>
      </c>
      <c r="AX46" s="76">
        <f t="shared" si="3"/>
      </c>
      <c r="AY46" s="77">
        <f t="shared" si="4"/>
      </c>
    </row>
    <row r="47" spans="2:51" ht="12.75" customHeight="1">
      <c r="B47" s="29"/>
      <c r="C47" s="21" t="s">
        <v>27</v>
      </c>
      <c r="D47" s="11" t="s">
        <v>139</v>
      </c>
      <c r="E47" s="93"/>
      <c r="F47" s="94"/>
      <c r="G47" s="94"/>
      <c r="H47" s="94"/>
      <c r="I47" s="95"/>
      <c r="J47" s="96"/>
      <c r="K47" s="97"/>
      <c r="L47" s="97"/>
      <c r="M47" s="97"/>
      <c r="N47" s="98"/>
      <c r="O47" s="96"/>
      <c r="P47" s="97"/>
      <c r="Q47" s="97"/>
      <c r="R47" s="97"/>
      <c r="S47" s="98"/>
      <c r="T47" s="93"/>
      <c r="U47" s="94"/>
      <c r="V47" s="94"/>
      <c r="W47" s="94"/>
      <c r="X47" s="95"/>
      <c r="Y47" s="93"/>
      <c r="Z47" s="94"/>
      <c r="AA47" s="94"/>
      <c r="AB47" s="94"/>
      <c r="AC47" s="95"/>
      <c r="AD47" s="135"/>
      <c r="AE47" s="94"/>
      <c r="AF47" s="94"/>
      <c r="AG47" s="94"/>
      <c r="AH47" s="108"/>
      <c r="AI47" s="93"/>
      <c r="AJ47" s="94"/>
      <c r="AK47" s="94"/>
      <c r="AL47" s="94"/>
      <c r="AM47" s="95"/>
      <c r="AN47" s="135"/>
      <c r="AO47" s="94"/>
      <c r="AP47" s="94"/>
      <c r="AQ47" s="94"/>
      <c r="AR47" s="95"/>
      <c r="AS47" s="38"/>
      <c r="AT47" s="563">
        <f t="shared" si="5"/>
      </c>
      <c r="AU47" s="567">
        <f t="shared" si="0"/>
      </c>
      <c r="AV47" s="565">
        <f t="shared" si="1"/>
      </c>
      <c r="AW47" s="566">
        <f t="shared" si="2"/>
      </c>
      <c r="AX47" s="76">
        <f t="shared" si="3"/>
      </c>
      <c r="AY47" s="77">
        <f t="shared" si="4"/>
      </c>
    </row>
    <row r="48" spans="2:51" ht="15.75" thickBot="1">
      <c r="B48" s="30"/>
      <c r="C48" s="19" t="s">
        <v>28</v>
      </c>
      <c r="D48" s="253" t="s">
        <v>140</v>
      </c>
      <c r="E48" s="174"/>
      <c r="F48" s="138"/>
      <c r="G48" s="138"/>
      <c r="H48" s="138"/>
      <c r="I48" s="139"/>
      <c r="J48" s="102"/>
      <c r="K48" s="103"/>
      <c r="L48" s="103"/>
      <c r="M48" s="103"/>
      <c r="N48" s="104"/>
      <c r="O48" s="102"/>
      <c r="P48" s="103"/>
      <c r="Q48" s="103"/>
      <c r="R48" s="103"/>
      <c r="S48" s="104"/>
      <c r="T48" s="102"/>
      <c r="U48" s="103"/>
      <c r="V48" s="103"/>
      <c r="W48" s="103"/>
      <c r="X48" s="104"/>
      <c r="Y48" s="174"/>
      <c r="Z48" s="138"/>
      <c r="AA48" s="138"/>
      <c r="AB48" s="138"/>
      <c r="AC48" s="139"/>
      <c r="AD48" s="172"/>
      <c r="AE48" s="138"/>
      <c r="AF48" s="138"/>
      <c r="AG48" s="138"/>
      <c r="AH48" s="173"/>
      <c r="AI48" s="174"/>
      <c r="AJ48" s="138"/>
      <c r="AK48" s="138"/>
      <c r="AL48" s="138"/>
      <c r="AM48" s="139"/>
      <c r="AN48" s="172"/>
      <c r="AO48" s="138"/>
      <c r="AP48" s="138"/>
      <c r="AQ48" s="138"/>
      <c r="AR48" s="139"/>
      <c r="AS48" s="40"/>
      <c r="AT48" s="568">
        <f t="shared" si="5"/>
      </c>
      <c r="AU48" s="569">
        <f t="shared" si="0"/>
      </c>
      <c r="AV48" s="570">
        <f t="shared" si="1"/>
      </c>
      <c r="AW48" s="571">
        <f t="shared" si="2"/>
      </c>
      <c r="AX48" s="74">
        <f t="shared" si="3"/>
      </c>
      <c r="AY48" s="78">
        <f t="shared" si="4"/>
      </c>
    </row>
    <row r="49" spans="2:51" ht="12.75">
      <c r="B49" s="31" t="s">
        <v>244</v>
      </c>
      <c r="C49" s="23" t="s">
        <v>29</v>
      </c>
      <c r="D49" s="14" t="s">
        <v>141</v>
      </c>
      <c r="E49" s="248"/>
      <c r="F49" s="249"/>
      <c r="G49" s="249"/>
      <c r="H49" s="249"/>
      <c r="I49" s="250"/>
      <c r="J49" s="248"/>
      <c r="K49" s="249"/>
      <c r="L49" s="249"/>
      <c r="M49" s="249"/>
      <c r="N49" s="250"/>
      <c r="O49" s="248"/>
      <c r="P49" s="249"/>
      <c r="Q49" s="249"/>
      <c r="R49" s="249"/>
      <c r="S49" s="250"/>
      <c r="T49" s="248"/>
      <c r="U49" s="249"/>
      <c r="V49" s="249"/>
      <c r="W49" s="249"/>
      <c r="X49" s="250"/>
      <c r="Y49" s="248"/>
      <c r="Z49" s="249"/>
      <c r="AA49" s="249"/>
      <c r="AB49" s="249"/>
      <c r="AC49" s="250"/>
      <c r="AD49" s="251"/>
      <c r="AE49" s="246"/>
      <c r="AF49" s="246"/>
      <c r="AG49" s="246"/>
      <c r="AH49" s="252"/>
      <c r="AI49" s="245"/>
      <c r="AJ49" s="246"/>
      <c r="AK49" s="246"/>
      <c r="AL49" s="246"/>
      <c r="AM49" s="247"/>
      <c r="AN49" s="251"/>
      <c r="AO49" s="246"/>
      <c r="AP49" s="246"/>
      <c r="AQ49" s="246"/>
      <c r="AR49" s="247"/>
      <c r="AS49" s="38"/>
      <c r="AT49" s="563">
        <f t="shared" si="5"/>
      </c>
      <c r="AU49" s="567">
        <f t="shared" si="0"/>
      </c>
      <c r="AV49" s="565">
        <f t="shared" si="1"/>
      </c>
      <c r="AW49" s="566">
        <f t="shared" si="2"/>
      </c>
      <c r="AX49" s="76">
        <f t="shared" si="3"/>
      </c>
      <c r="AY49" s="77">
        <f t="shared" si="4"/>
      </c>
    </row>
    <row r="50" spans="2:51" ht="12.75">
      <c r="B50" s="32"/>
      <c r="C50" s="24" t="s">
        <v>30</v>
      </c>
      <c r="D50" s="12" t="s">
        <v>142</v>
      </c>
      <c r="E50" s="96"/>
      <c r="F50" s="97"/>
      <c r="G50" s="97"/>
      <c r="H50" s="97"/>
      <c r="I50" s="98"/>
      <c r="J50" s="96"/>
      <c r="K50" s="97"/>
      <c r="L50" s="97"/>
      <c r="M50" s="97"/>
      <c r="N50" s="98"/>
      <c r="O50" s="96"/>
      <c r="P50" s="97"/>
      <c r="Q50" s="97"/>
      <c r="R50" s="97"/>
      <c r="S50" s="98"/>
      <c r="T50" s="96"/>
      <c r="U50" s="97"/>
      <c r="V50" s="97"/>
      <c r="W50" s="97"/>
      <c r="X50" s="98"/>
      <c r="Y50" s="96"/>
      <c r="Z50" s="97"/>
      <c r="AA50" s="97"/>
      <c r="AB50" s="97"/>
      <c r="AC50" s="98"/>
      <c r="AD50" s="135"/>
      <c r="AE50" s="94"/>
      <c r="AF50" s="94"/>
      <c r="AG50" s="94"/>
      <c r="AH50" s="108"/>
      <c r="AI50" s="93"/>
      <c r="AJ50" s="94"/>
      <c r="AK50" s="94"/>
      <c r="AL50" s="94"/>
      <c r="AM50" s="95"/>
      <c r="AN50" s="135"/>
      <c r="AO50" s="94"/>
      <c r="AP50" s="94"/>
      <c r="AQ50" s="94"/>
      <c r="AR50" s="95"/>
      <c r="AS50" s="38"/>
      <c r="AT50" s="563">
        <f t="shared" si="5"/>
      </c>
      <c r="AU50" s="567">
        <f t="shared" si="0"/>
      </c>
      <c r="AV50" s="565">
        <f t="shared" si="1"/>
      </c>
      <c r="AW50" s="566">
        <f t="shared" si="2"/>
      </c>
      <c r="AX50" s="76">
        <f t="shared" si="3"/>
      </c>
      <c r="AY50" s="77">
        <f aca="true" t="shared" si="6" ref="AY50:AY81">IF(SUM(AU50:AW50)=0,"",(((SUM(AU50:AU50)*2)+(SUM(AV50:AV50)*1.5)+(SUM(AW50:AW50)*1))/SUM(AU50:AW50)))</f>
      </c>
    </row>
    <row r="51" spans="2:51" ht="15">
      <c r="B51" s="32"/>
      <c r="C51" s="25" t="s">
        <v>31</v>
      </c>
      <c r="D51" s="13" t="s">
        <v>143</v>
      </c>
      <c r="E51" s="96"/>
      <c r="F51" s="97"/>
      <c r="G51" s="97"/>
      <c r="H51" s="97"/>
      <c r="I51" s="98"/>
      <c r="J51" s="96"/>
      <c r="K51" s="97"/>
      <c r="L51" s="97"/>
      <c r="M51" s="97"/>
      <c r="N51" s="98"/>
      <c r="O51" s="96"/>
      <c r="P51" s="97"/>
      <c r="Q51" s="97"/>
      <c r="R51" s="97"/>
      <c r="S51" s="98"/>
      <c r="T51" s="96"/>
      <c r="U51" s="97"/>
      <c r="V51" s="97"/>
      <c r="W51" s="97"/>
      <c r="X51" s="98"/>
      <c r="Y51" s="96"/>
      <c r="Z51" s="97"/>
      <c r="AA51" s="97"/>
      <c r="AB51" s="97"/>
      <c r="AC51" s="98"/>
      <c r="AD51" s="135"/>
      <c r="AE51" s="94"/>
      <c r="AF51" s="94"/>
      <c r="AG51" s="94"/>
      <c r="AH51" s="108"/>
      <c r="AI51" s="93"/>
      <c r="AJ51" s="94"/>
      <c r="AK51" s="94"/>
      <c r="AL51" s="94"/>
      <c r="AM51" s="95"/>
      <c r="AN51" s="135"/>
      <c r="AO51" s="94"/>
      <c r="AP51" s="94"/>
      <c r="AQ51" s="94"/>
      <c r="AR51" s="95"/>
      <c r="AS51" s="38"/>
      <c r="AT51" s="563">
        <f t="shared" si="5"/>
      </c>
      <c r="AU51" s="567">
        <f t="shared" si="0"/>
      </c>
      <c r="AV51" s="565">
        <f t="shared" si="1"/>
      </c>
      <c r="AW51" s="566">
        <f t="shared" si="2"/>
      </c>
      <c r="AX51" s="76">
        <f t="shared" si="3"/>
      </c>
      <c r="AY51" s="77">
        <f t="shared" si="6"/>
      </c>
    </row>
    <row r="52" spans="2:51" ht="15">
      <c r="B52" s="32"/>
      <c r="C52" s="25" t="s">
        <v>32</v>
      </c>
      <c r="D52" s="13" t="s">
        <v>144</v>
      </c>
      <c r="E52" s="96"/>
      <c r="F52" s="97"/>
      <c r="G52" s="97"/>
      <c r="H52" s="97"/>
      <c r="I52" s="98"/>
      <c r="J52" s="96"/>
      <c r="K52" s="97"/>
      <c r="L52" s="97"/>
      <c r="M52" s="97"/>
      <c r="N52" s="98"/>
      <c r="O52" s="96"/>
      <c r="P52" s="97"/>
      <c r="Q52" s="97"/>
      <c r="R52" s="97"/>
      <c r="S52" s="98"/>
      <c r="T52" s="96"/>
      <c r="U52" s="97"/>
      <c r="V52" s="97"/>
      <c r="W52" s="97"/>
      <c r="X52" s="98"/>
      <c r="Y52" s="96"/>
      <c r="Z52" s="97"/>
      <c r="AA52" s="97"/>
      <c r="AB52" s="97"/>
      <c r="AC52" s="98"/>
      <c r="AD52" s="135"/>
      <c r="AE52" s="94"/>
      <c r="AF52" s="94"/>
      <c r="AG52" s="94"/>
      <c r="AH52" s="108"/>
      <c r="AI52" s="93"/>
      <c r="AJ52" s="94"/>
      <c r="AK52" s="94"/>
      <c r="AL52" s="94"/>
      <c r="AM52" s="95"/>
      <c r="AN52" s="135"/>
      <c r="AO52" s="94"/>
      <c r="AP52" s="94"/>
      <c r="AQ52" s="94"/>
      <c r="AR52" s="95"/>
      <c r="AS52" s="38"/>
      <c r="AT52" s="563">
        <f t="shared" si="5"/>
      </c>
      <c r="AU52" s="567">
        <f t="shared" si="0"/>
      </c>
      <c r="AV52" s="565">
        <f t="shared" si="1"/>
      </c>
      <c r="AW52" s="566">
        <f t="shared" si="2"/>
      </c>
      <c r="AX52" s="76">
        <f t="shared" si="3"/>
      </c>
      <c r="AY52" s="77">
        <f t="shared" si="6"/>
      </c>
    </row>
    <row r="53" spans="2:51" ht="15">
      <c r="B53" s="32"/>
      <c r="C53" s="25" t="s">
        <v>33</v>
      </c>
      <c r="D53" s="13" t="s">
        <v>145</v>
      </c>
      <c r="E53" s="96"/>
      <c r="F53" s="97"/>
      <c r="G53" s="97"/>
      <c r="H53" s="97"/>
      <c r="I53" s="98"/>
      <c r="J53" s="96"/>
      <c r="K53" s="97"/>
      <c r="L53" s="97"/>
      <c r="M53" s="97"/>
      <c r="N53" s="98"/>
      <c r="O53" s="96"/>
      <c r="P53" s="97"/>
      <c r="Q53" s="97"/>
      <c r="R53" s="97"/>
      <c r="S53" s="98"/>
      <c r="T53" s="96"/>
      <c r="U53" s="97"/>
      <c r="V53" s="97"/>
      <c r="W53" s="97"/>
      <c r="X53" s="98"/>
      <c r="Y53" s="96"/>
      <c r="Z53" s="97"/>
      <c r="AA53" s="97"/>
      <c r="AB53" s="97"/>
      <c r="AC53" s="98"/>
      <c r="AD53" s="135"/>
      <c r="AE53" s="94"/>
      <c r="AF53" s="94"/>
      <c r="AG53" s="94"/>
      <c r="AH53" s="108"/>
      <c r="AI53" s="93"/>
      <c r="AJ53" s="94"/>
      <c r="AK53" s="94"/>
      <c r="AL53" s="94"/>
      <c r="AM53" s="95"/>
      <c r="AN53" s="135"/>
      <c r="AO53" s="94"/>
      <c r="AP53" s="94"/>
      <c r="AQ53" s="94"/>
      <c r="AR53" s="95"/>
      <c r="AS53" s="38"/>
      <c r="AT53" s="563">
        <f t="shared" si="5"/>
      </c>
      <c r="AU53" s="567">
        <f t="shared" si="0"/>
      </c>
      <c r="AV53" s="565">
        <f t="shared" si="1"/>
      </c>
      <c r="AW53" s="566">
        <f t="shared" si="2"/>
      </c>
      <c r="AX53" s="76">
        <f t="shared" si="3"/>
      </c>
      <c r="AY53" s="77">
        <f t="shared" si="6"/>
      </c>
    </row>
    <row r="54" spans="2:51" ht="15">
      <c r="B54" s="32"/>
      <c r="C54" s="25" t="s">
        <v>34</v>
      </c>
      <c r="D54" s="13" t="s">
        <v>146</v>
      </c>
      <c r="E54" s="96"/>
      <c r="F54" s="97"/>
      <c r="G54" s="97"/>
      <c r="H54" s="97"/>
      <c r="I54" s="98"/>
      <c r="J54" s="96"/>
      <c r="K54" s="97"/>
      <c r="L54" s="97"/>
      <c r="M54" s="97"/>
      <c r="N54" s="98"/>
      <c r="O54" s="96"/>
      <c r="P54" s="97"/>
      <c r="Q54" s="97"/>
      <c r="R54" s="97"/>
      <c r="S54" s="98"/>
      <c r="T54" s="96"/>
      <c r="U54" s="97"/>
      <c r="V54" s="97"/>
      <c r="W54" s="97"/>
      <c r="X54" s="98"/>
      <c r="Y54" s="96"/>
      <c r="Z54" s="97"/>
      <c r="AA54" s="97"/>
      <c r="AB54" s="97"/>
      <c r="AC54" s="98"/>
      <c r="AD54" s="135"/>
      <c r="AE54" s="94"/>
      <c r="AF54" s="94"/>
      <c r="AG54" s="94"/>
      <c r="AH54" s="108"/>
      <c r="AI54" s="93"/>
      <c r="AJ54" s="94"/>
      <c r="AK54" s="94"/>
      <c r="AL54" s="94"/>
      <c r="AM54" s="95"/>
      <c r="AN54" s="135"/>
      <c r="AO54" s="94"/>
      <c r="AP54" s="94"/>
      <c r="AQ54" s="94"/>
      <c r="AR54" s="95"/>
      <c r="AS54" s="38"/>
      <c r="AT54" s="563">
        <f t="shared" si="5"/>
      </c>
      <c r="AU54" s="567">
        <f t="shared" si="0"/>
      </c>
      <c r="AV54" s="565">
        <f t="shared" si="1"/>
      </c>
      <c r="AW54" s="566">
        <f t="shared" si="2"/>
      </c>
      <c r="AX54" s="76">
        <f t="shared" si="3"/>
      </c>
      <c r="AY54" s="77">
        <f t="shared" si="6"/>
      </c>
    </row>
    <row r="55" spans="2:51" ht="15">
      <c r="B55" s="32"/>
      <c r="C55" s="25" t="s">
        <v>35</v>
      </c>
      <c r="D55" s="13" t="s">
        <v>147</v>
      </c>
      <c r="E55" s="96"/>
      <c r="F55" s="97"/>
      <c r="G55" s="97"/>
      <c r="H55" s="97"/>
      <c r="I55" s="98"/>
      <c r="J55" s="96"/>
      <c r="K55" s="97"/>
      <c r="L55" s="97"/>
      <c r="M55" s="97"/>
      <c r="N55" s="98"/>
      <c r="O55" s="96"/>
      <c r="P55" s="97"/>
      <c r="Q55" s="97"/>
      <c r="R55" s="97"/>
      <c r="S55" s="98"/>
      <c r="T55" s="96"/>
      <c r="U55" s="97"/>
      <c r="V55" s="97"/>
      <c r="W55" s="97"/>
      <c r="X55" s="98"/>
      <c r="Y55" s="96"/>
      <c r="Z55" s="97"/>
      <c r="AA55" s="97"/>
      <c r="AB55" s="97"/>
      <c r="AC55" s="98"/>
      <c r="AD55" s="135"/>
      <c r="AE55" s="94"/>
      <c r="AF55" s="94"/>
      <c r="AG55" s="94"/>
      <c r="AH55" s="108"/>
      <c r="AI55" s="93"/>
      <c r="AJ55" s="94"/>
      <c r="AK55" s="94"/>
      <c r="AL55" s="94"/>
      <c r="AM55" s="95"/>
      <c r="AN55" s="135"/>
      <c r="AO55" s="94"/>
      <c r="AP55" s="94"/>
      <c r="AQ55" s="94"/>
      <c r="AR55" s="95"/>
      <c r="AS55" s="38"/>
      <c r="AT55" s="563">
        <f aca="true" t="shared" si="7" ref="AT55:AT80">IF(AS55=0,"",(AS55/C$7)*100)</f>
      </c>
      <c r="AU55" s="567">
        <f t="shared" si="0"/>
      </c>
      <c r="AV55" s="565">
        <f t="shared" si="1"/>
      </c>
      <c r="AW55" s="566">
        <f t="shared" si="2"/>
      </c>
      <c r="AX55" s="76">
        <f t="shared" si="3"/>
      </c>
      <c r="AY55" s="77">
        <f t="shared" si="6"/>
      </c>
    </row>
    <row r="56" spans="2:51" ht="15">
      <c r="B56" s="32"/>
      <c r="C56" s="25" t="s">
        <v>36</v>
      </c>
      <c r="D56" s="13" t="s">
        <v>148</v>
      </c>
      <c r="E56" s="96"/>
      <c r="F56" s="97"/>
      <c r="G56" s="97"/>
      <c r="H56" s="97"/>
      <c r="I56" s="98"/>
      <c r="J56" s="96"/>
      <c r="K56" s="97"/>
      <c r="L56" s="97"/>
      <c r="M56" s="97"/>
      <c r="N56" s="98"/>
      <c r="O56" s="96"/>
      <c r="P56" s="97"/>
      <c r="Q56" s="97"/>
      <c r="R56" s="97"/>
      <c r="S56" s="98"/>
      <c r="T56" s="96"/>
      <c r="U56" s="97"/>
      <c r="V56" s="97"/>
      <c r="W56" s="97"/>
      <c r="X56" s="98"/>
      <c r="Y56" s="96"/>
      <c r="Z56" s="97"/>
      <c r="AA56" s="97"/>
      <c r="AB56" s="97"/>
      <c r="AC56" s="98"/>
      <c r="AD56" s="135"/>
      <c r="AE56" s="94"/>
      <c r="AF56" s="94"/>
      <c r="AG56" s="94"/>
      <c r="AH56" s="108"/>
      <c r="AI56" s="93"/>
      <c r="AJ56" s="94"/>
      <c r="AK56" s="94"/>
      <c r="AL56" s="94"/>
      <c r="AM56" s="95"/>
      <c r="AN56" s="135"/>
      <c r="AO56" s="94"/>
      <c r="AP56" s="94"/>
      <c r="AQ56" s="94"/>
      <c r="AR56" s="95"/>
      <c r="AS56" s="38"/>
      <c r="AT56" s="563">
        <f t="shared" si="7"/>
      </c>
      <c r="AU56" s="567">
        <f t="shared" si="0"/>
      </c>
      <c r="AV56" s="565">
        <f t="shared" si="1"/>
      </c>
      <c r="AW56" s="566">
        <f t="shared" si="2"/>
      </c>
      <c r="AX56" s="76">
        <f t="shared" si="3"/>
      </c>
      <c r="AY56" s="77">
        <f t="shared" si="6"/>
      </c>
    </row>
    <row r="57" spans="2:51" ht="15">
      <c r="B57" s="32"/>
      <c r="C57" s="25" t="s">
        <v>37</v>
      </c>
      <c r="D57" s="13" t="s">
        <v>149</v>
      </c>
      <c r="E57" s="96"/>
      <c r="F57" s="97"/>
      <c r="G57" s="97"/>
      <c r="H57" s="97"/>
      <c r="I57" s="98"/>
      <c r="J57" s="96"/>
      <c r="K57" s="97"/>
      <c r="L57" s="97"/>
      <c r="M57" s="97"/>
      <c r="N57" s="98"/>
      <c r="O57" s="96"/>
      <c r="P57" s="97"/>
      <c r="Q57" s="97"/>
      <c r="R57" s="97"/>
      <c r="S57" s="98"/>
      <c r="T57" s="96"/>
      <c r="U57" s="97"/>
      <c r="V57" s="97"/>
      <c r="W57" s="97"/>
      <c r="X57" s="98"/>
      <c r="Y57" s="96"/>
      <c r="Z57" s="97"/>
      <c r="AA57" s="97"/>
      <c r="AB57" s="97"/>
      <c r="AC57" s="98"/>
      <c r="AD57" s="135"/>
      <c r="AE57" s="94"/>
      <c r="AF57" s="94"/>
      <c r="AG57" s="94"/>
      <c r="AH57" s="108"/>
      <c r="AI57" s="93"/>
      <c r="AJ57" s="94"/>
      <c r="AK57" s="94"/>
      <c r="AL57" s="94"/>
      <c r="AM57" s="95"/>
      <c r="AN57" s="135"/>
      <c r="AO57" s="94"/>
      <c r="AP57" s="94"/>
      <c r="AQ57" s="94"/>
      <c r="AR57" s="95"/>
      <c r="AS57" s="38"/>
      <c r="AT57" s="563">
        <f t="shared" si="7"/>
      </c>
      <c r="AU57" s="567">
        <f t="shared" si="0"/>
      </c>
      <c r="AV57" s="565">
        <f t="shared" si="1"/>
      </c>
      <c r="AW57" s="566">
        <f t="shared" si="2"/>
      </c>
      <c r="AX57" s="76">
        <f t="shared" si="3"/>
      </c>
      <c r="AY57" s="77">
        <f t="shared" si="6"/>
      </c>
    </row>
    <row r="58" spans="2:51" ht="15">
      <c r="B58" s="32"/>
      <c r="C58" s="25" t="s">
        <v>38</v>
      </c>
      <c r="D58" s="13" t="s">
        <v>150</v>
      </c>
      <c r="E58" s="96"/>
      <c r="F58" s="97"/>
      <c r="G58" s="97"/>
      <c r="H58" s="97"/>
      <c r="I58" s="98"/>
      <c r="J58" s="96"/>
      <c r="K58" s="97"/>
      <c r="L58" s="97"/>
      <c r="M58" s="97"/>
      <c r="N58" s="98"/>
      <c r="O58" s="96"/>
      <c r="P58" s="97"/>
      <c r="Q58" s="97"/>
      <c r="R58" s="97"/>
      <c r="S58" s="98"/>
      <c r="T58" s="96"/>
      <c r="U58" s="97"/>
      <c r="V58" s="97"/>
      <c r="W58" s="97"/>
      <c r="X58" s="98"/>
      <c r="Y58" s="96"/>
      <c r="Z58" s="97"/>
      <c r="AA58" s="97"/>
      <c r="AB58" s="97"/>
      <c r="AC58" s="98"/>
      <c r="AD58" s="135"/>
      <c r="AE58" s="94"/>
      <c r="AF58" s="94"/>
      <c r="AG58" s="94"/>
      <c r="AH58" s="108"/>
      <c r="AI58" s="93"/>
      <c r="AJ58" s="94"/>
      <c r="AK58" s="94"/>
      <c r="AL58" s="94"/>
      <c r="AM58" s="95"/>
      <c r="AN58" s="135"/>
      <c r="AO58" s="94"/>
      <c r="AP58" s="94"/>
      <c r="AQ58" s="94"/>
      <c r="AR58" s="95"/>
      <c r="AS58" s="38"/>
      <c r="AT58" s="563">
        <f t="shared" si="7"/>
      </c>
      <c r="AU58" s="567">
        <f t="shared" si="0"/>
      </c>
      <c r="AV58" s="565">
        <f t="shared" si="1"/>
      </c>
      <c r="AW58" s="566">
        <f t="shared" si="2"/>
      </c>
      <c r="AX58" s="76">
        <f t="shared" si="3"/>
      </c>
      <c r="AY58" s="77">
        <f t="shared" si="6"/>
      </c>
    </row>
    <row r="59" spans="2:51" ht="15">
      <c r="B59" s="32"/>
      <c r="C59" s="25" t="s">
        <v>39</v>
      </c>
      <c r="D59" s="13" t="s">
        <v>151</v>
      </c>
      <c r="E59" s="96"/>
      <c r="F59" s="97"/>
      <c r="G59" s="97"/>
      <c r="H59" s="97"/>
      <c r="I59" s="98"/>
      <c r="J59" s="96"/>
      <c r="K59" s="97"/>
      <c r="L59" s="97"/>
      <c r="M59" s="97"/>
      <c r="N59" s="98"/>
      <c r="O59" s="96"/>
      <c r="P59" s="97"/>
      <c r="Q59" s="97"/>
      <c r="R59" s="97"/>
      <c r="S59" s="98"/>
      <c r="T59" s="96"/>
      <c r="U59" s="97"/>
      <c r="V59" s="97"/>
      <c r="W59" s="97"/>
      <c r="X59" s="98"/>
      <c r="Y59" s="96"/>
      <c r="Z59" s="97"/>
      <c r="AA59" s="97"/>
      <c r="AB59" s="97"/>
      <c r="AC59" s="98"/>
      <c r="AD59" s="135"/>
      <c r="AE59" s="94"/>
      <c r="AF59" s="94"/>
      <c r="AG59" s="94"/>
      <c r="AH59" s="108"/>
      <c r="AI59" s="93"/>
      <c r="AJ59" s="94"/>
      <c r="AK59" s="94"/>
      <c r="AL59" s="94"/>
      <c r="AM59" s="95"/>
      <c r="AN59" s="135"/>
      <c r="AO59" s="94"/>
      <c r="AP59" s="94"/>
      <c r="AQ59" s="94"/>
      <c r="AR59" s="95"/>
      <c r="AS59" s="38"/>
      <c r="AT59" s="563">
        <f t="shared" si="7"/>
      </c>
      <c r="AU59" s="567">
        <f t="shared" si="0"/>
      </c>
      <c r="AV59" s="565">
        <f t="shared" si="1"/>
      </c>
      <c r="AW59" s="566">
        <f t="shared" si="2"/>
      </c>
      <c r="AX59" s="76">
        <f t="shared" si="3"/>
      </c>
      <c r="AY59" s="77">
        <f t="shared" si="6"/>
      </c>
    </row>
    <row r="60" spans="2:51" ht="15">
      <c r="B60" s="32"/>
      <c r="C60" s="25" t="s">
        <v>40</v>
      </c>
      <c r="D60" s="13" t="s">
        <v>152</v>
      </c>
      <c r="E60" s="96"/>
      <c r="F60" s="97"/>
      <c r="G60" s="97"/>
      <c r="H60" s="97"/>
      <c r="I60" s="98"/>
      <c r="J60" s="96"/>
      <c r="K60" s="97"/>
      <c r="L60" s="97"/>
      <c r="M60" s="97"/>
      <c r="N60" s="98"/>
      <c r="O60" s="96"/>
      <c r="P60" s="97"/>
      <c r="Q60" s="97"/>
      <c r="R60" s="97"/>
      <c r="S60" s="98"/>
      <c r="T60" s="96"/>
      <c r="U60" s="97"/>
      <c r="V60" s="97"/>
      <c r="W60" s="97"/>
      <c r="X60" s="98"/>
      <c r="Y60" s="96"/>
      <c r="Z60" s="97"/>
      <c r="AA60" s="97"/>
      <c r="AB60" s="97"/>
      <c r="AC60" s="98"/>
      <c r="AD60" s="135"/>
      <c r="AE60" s="94"/>
      <c r="AF60" s="94"/>
      <c r="AG60" s="94"/>
      <c r="AH60" s="108"/>
      <c r="AI60" s="93"/>
      <c r="AJ60" s="94"/>
      <c r="AK60" s="94"/>
      <c r="AL60" s="94"/>
      <c r="AM60" s="95"/>
      <c r="AN60" s="135"/>
      <c r="AO60" s="94"/>
      <c r="AP60" s="94"/>
      <c r="AQ60" s="94"/>
      <c r="AR60" s="95"/>
      <c r="AS60" s="38"/>
      <c r="AT60" s="563">
        <f t="shared" si="7"/>
      </c>
      <c r="AU60" s="567">
        <f t="shared" si="0"/>
      </c>
      <c r="AV60" s="565">
        <f t="shared" si="1"/>
      </c>
      <c r="AW60" s="566">
        <f t="shared" si="2"/>
      </c>
      <c r="AX60" s="76">
        <f t="shared" si="3"/>
      </c>
      <c r="AY60" s="77">
        <f t="shared" si="6"/>
      </c>
    </row>
    <row r="61" spans="2:51" ht="15">
      <c r="B61" s="32"/>
      <c r="C61" s="25" t="s">
        <v>41</v>
      </c>
      <c r="D61" s="13" t="s">
        <v>153</v>
      </c>
      <c r="E61" s="96"/>
      <c r="F61" s="97"/>
      <c r="G61" s="97"/>
      <c r="H61" s="97"/>
      <c r="I61" s="98"/>
      <c r="J61" s="96"/>
      <c r="K61" s="97"/>
      <c r="L61" s="97"/>
      <c r="M61" s="97"/>
      <c r="N61" s="98"/>
      <c r="O61" s="96"/>
      <c r="P61" s="97"/>
      <c r="Q61" s="97"/>
      <c r="R61" s="97"/>
      <c r="S61" s="98"/>
      <c r="T61" s="96"/>
      <c r="U61" s="97"/>
      <c r="V61" s="97"/>
      <c r="W61" s="97"/>
      <c r="X61" s="98"/>
      <c r="Y61" s="96"/>
      <c r="Z61" s="97"/>
      <c r="AA61" s="97"/>
      <c r="AB61" s="97"/>
      <c r="AC61" s="98"/>
      <c r="AD61" s="135"/>
      <c r="AE61" s="94"/>
      <c r="AF61" s="94"/>
      <c r="AG61" s="94"/>
      <c r="AH61" s="108"/>
      <c r="AI61" s="93"/>
      <c r="AJ61" s="94"/>
      <c r="AK61" s="94"/>
      <c r="AL61" s="94"/>
      <c r="AM61" s="95"/>
      <c r="AN61" s="135"/>
      <c r="AO61" s="94"/>
      <c r="AP61" s="94"/>
      <c r="AQ61" s="94"/>
      <c r="AR61" s="95"/>
      <c r="AS61" s="38"/>
      <c r="AT61" s="563">
        <f t="shared" si="7"/>
      </c>
      <c r="AU61" s="567">
        <f t="shared" si="0"/>
      </c>
      <c r="AV61" s="565">
        <f t="shared" si="1"/>
      </c>
      <c r="AW61" s="566">
        <f t="shared" si="2"/>
      </c>
      <c r="AX61" s="76">
        <f t="shared" si="3"/>
      </c>
      <c r="AY61" s="77">
        <f t="shared" si="6"/>
      </c>
    </row>
    <row r="62" spans="2:51" ht="15">
      <c r="B62" s="32"/>
      <c r="C62" s="25" t="s">
        <v>42</v>
      </c>
      <c r="D62" s="13" t="s">
        <v>154</v>
      </c>
      <c r="E62" s="96"/>
      <c r="F62" s="97"/>
      <c r="G62" s="97"/>
      <c r="H62" s="97"/>
      <c r="I62" s="98"/>
      <c r="J62" s="96"/>
      <c r="K62" s="97"/>
      <c r="L62" s="97"/>
      <c r="M62" s="97"/>
      <c r="N62" s="98"/>
      <c r="O62" s="96"/>
      <c r="P62" s="97"/>
      <c r="Q62" s="97"/>
      <c r="R62" s="97"/>
      <c r="S62" s="98"/>
      <c r="T62" s="96"/>
      <c r="U62" s="97"/>
      <c r="V62" s="97"/>
      <c r="W62" s="97"/>
      <c r="X62" s="98"/>
      <c r="Y62" s="96"/>
      <c r="Z62" s="97"/>
      <c r="AA62" s="97"/>
      <c r="AB62" s="97"/>
      <c r="AC62" s="98"/>
      <c r="AD62" s="135"/>
      <c r="AE62" s="94"/>
      <c r="AF62" s="94"/>
      <c r="AG62" s="94"/>
      <c r="AH62" s="108"/>
      <c r="AI62" s="93"/>
      <c r="AJ62" s="94"/>
      <c r="AK62" s="94"/>
      <c r="AL62" s="94"/>
      <c r="AM62" s="95"/>
      <c r="AN62" s="135"/>
      <c r="AO62" s="94"/>
      <c r="AP62" s="94"/>
      <c r="AQ62" s="94"/>
      <c r="AR62" s="95"/>
      <c r="AS62" s="38"/>
      <c r="AT62" s="563">
        <f t="shared" si="7"/>
      </c>
      <c r="AU62" s="567">
        <f t="shared" si="0"/>
      </c>
      <c r="AV62" s="565">
        <f t="shared" si="1"/>
      </c>
      <c r="AW62" s="566">
        <f t="shared" si="2"/>
      </c>
      <c r="AX62" s="76">
        <f t="shared" si="3"/>
      </c>
      <c r="AY62" s="77">
        <f t="shared" si="6"/>
      </c>
    </row>
    <row r="63" spans="2:51" ht="15">
      <c r="B63" s="32"/>
      <c r="C63" s="26" t="s">
        <v>43</v>
      </c>
      <c r="D63" s="14" t="s">
        <v>155</v>
      </c>
      <c r="E63" s="96"/>
      <c r="F63" s="97"/>
      <c r="G63" s="97"/>
      <c r="H63" s="97"/>
      <c r="I63" s="98"/>
      <c r="J63" s="96"/>
      <c r="K63" s="97"/>
      <c r="L63" s="97"/>
      <c r="M63" s="97"/>
      <c r="N63" s="98"/>
      <c r="O63" s="96"/>
      <c r="P63" s="97"/>
      <c r="Q63" s="97"/>
      <c r="R63" s="97"/>
      <c r="S63" s="98"/>
      <c r="T63" s="96"/>
      <c r="U63" s="97"/>
      <c r="V63" s="97"/>
      <c r="W63" s="97"/>
      <c r="X63" s="98"/>
      <c r="Y63" s="96"/>
      <c r="Z63" s="97"/>
      <c r="AA63" s="97"/>
      <c r="AB63" s="97"/>
      <c r="AC63" s="98"/>
      <c r="AD63" s="135"/>
      <c r="AE63" s="94"/>
      <c r="AF63" s="94"/>
      <c r="AG63" s="94"/>
      <c r="AH63" s="108"/>
      <c r="AI63" s="93"/>
      <c r="AJ63" s="94"/>
      <c r="AK63" s="94"/>
      <c r="AL63" s="94"/>
      <c r="AM63" s="95"/>
      <c r="AN63" s="135"/>
      <c r="AO63" s="94"/>
      <c r="AP63" s="94"/>
      <c r="AQ63" s="94"/>
      <c r="AR63" s="95"/>
      <c r="AS63" s="38"/>
      <c r="AT63" s="563">
        <f t="shared" si="7"/>
      </c>
      <c r="AU63" s="567">
        <f t="shared" si="0"/>
      </c>
      <c r="AV63" s="565">
        <f t="shared" si="1"/>
      </c>
      <c r="AW63" s="566">
        <f t="shared" si="2"/>
      </c>
      <c r="AX63" s="76">
        <f t="shared" si="3"/>
      </c>
      <c r="AY63" s="77">
        <f t="shared" si="6"/>
      </c>
    </row>
    <row r="64" spans="2:51" ht="12.75">
      <c r="B64" s="32"/>
      <c r="C64" s="24" t="s">
        <v>12</v>
      </c>
      <c r="D64" s="12" t="s">
        <v>124</v>
      </c>
      <c r="E64" s="96"/>
      <c r="F64" s="97"/>
      <c r="G64" s="97"/>
      <c r="H64" s="97"/>
      <c r="I64" s="98"/>
      <c r="J64" s="96"/>
      <c r="K64" s="97"/>
      <c r="L64" s="97"/>
      <c r="M64" s="97"/>
      <c r="N64" s="98"/>
      <c r="O64" s="96"/>
      <c r="P64" s="97"/>
      <c r="Q64" s="97"/>
      <c r="R64" s="97"/>
      <c r="S64" s="98"/>
      <c r="T64" s="93"/>
      <c r="U64" s="94"/>
      <c r="V64" s="94"/>
      <c r="W64" s="94"/>
      <c r="X64" s="95"/>
      <c r="Y64" s="93"/>
      <c r="Z64" s="94"/>
      <c r="AA64" s="94"/>
      <c r="AB64" s="94"/>
      <c r="AC64" s="95"/>
      <c r="AD64" s="135"/>
      <c r="AE64" s="94"/>
      <c r="AF64" s="94"/>
      <c r="AG64" s="94"/>
      <c r="AH64" s="108"/>
      <c r="AI64" s="93"/>
      <c r="AJ64" s="94"/>
      <c r="AK64" s="94"/>
      <c r="AL64" s="94"/>
      <c r="AM64" s="95"/>
      <c r="AN64" s="135"/>
      <c r="AO64" s="94"/>
      <c r="AP64" s="94"/>
      <c r="AQ64" s="94"/>
      <c r="AR64" s="95"/>
      <c r="AS64" s="38"/>
      <c r="AT64" s="563">
        <f t="shared" si="7"/>
      </c>
      <c r="AU64" s="567">
        <f t="shared" si="0"/>
      </c>
      <c r="AV64" s="565">
        <f t="shared" si="1"/>
      </c>
      <c r="AW64" s="566">
        <f t="shared" si="2"/>
      </c>
      <c r="AX64" s="76">
        <f t="shared" si="3"/>
      </c>
      <c r="AY64" s="77">
        <f t="shared" si="6"/>
      </c>
    </row>
    <row r="65" spans="2:51" ht="15">
      <c r="B65" s="32"/>
      <c r="C65" s="25" t="s">
        <v>13</v>
      </c>
      <c r="D65" s="13" t="s">
        <v>125</v>
      </c>
      <c r="E65" s="96"/>
      <c r="F65" s="97"/>
      <c r="G65" s="97"/>
      <c r="H65" s="97"/>
      <c r="I65" s="98"/>
      <c r="J65" s="96"/>
      <c r="K65" s="97"/>
      <c r="L65" s="97"/>
      <c r="M65" s="97"/>
      <c r="N65" s="98"/>
      <c r="O65" s="96"/>
      <c r="P65" s="97"/>
      <c r="Q65" s="97"/>
      <c r="R65" s="97"/>
      <c r="S65" s="98"/>
      <c r="T65" s="96"/>
      <c r="U65" s="97"/>
      <c r="V65" s="97"/>
      <c r="W65" s="97"/>
      <c r="X65" s="98"/>
      <c r="Y65" s="96"/>
      <c r="Z65" s="97"/>
      <c r="AA65" s="97"/>
      <c r="AB65" s="97"/>
      <c r="AC65" s="98"/>
      <c r="AD65" s="140"/>
      <c r="AE65" s="97"/>
      <c r="AF65" s="97"/>
      <c r="AG65" s="97"/>
      <c r="AH65" s="62"/>
      <c r="AI65" s="96"/>
      <c r="AJ65" s="97"/>
      <c r="AK65" s="97"/>
      <c r="AL65" s="97"/>
      <c r="AM65" s="98"/>
      <c r="AN65" s="140"/>
      <c r="AO65" s="97"/>
      <c r="AP65" s="97"/>
      <c r="AQ65" s="97"/>
      <c r="AR65" s="98"/>
      <c r="AS65" s="38"/>
      <c r="AT65" s="563">
        <f t="shared" si="7"/>
      </c>
      <c r="AU65" s="567">
        <f t="shared" si="0"/>
      </c>
      <c r="AV65" s="565">
        <f t="shared" si="1"/>
      </c>
      <c r="AW65" s="566">
        <f t="shared" si="2"/>
      </c>
      <c r="AX65" s="76">
        <f t="shared" si="3"/>
      </c>
      <c r="AY65" s="77">
        <f t="shared" si="6"/>
      </c>
    </row>
    <row r="66" spans="2:51" ht="15">
      <c r="B66" s="32"/>
      <c r="C66" s="25" t="s">
        <v>44</v>
      </c>
      <c r="D66" s="13" t="s">
        <v>156</v>
      </c>
      <c r="E66" s="96"/>
      <c r="F66" s="97"/>
      <c r="G66" s="97"/>
      <c r="H66" s="97"/>
      <c r="I66" s="98"/>
      <c r="J66" s="96"/>
      <c r="K66" s="97"/>
      <c r="L66" s="97"/>
      <c r="M66" s="97"/>
      <c r="N66" s="98"/>
      <c r="O66" s="96"/>
      <c r="P66" s="97"/>
      <c r="Q66" s="97"/>
      <c r="R66" s="97"/>
      <c r="S66" s="98"/>
      <c r="T66" s="96"/>
      <c r="U66" s="97"/>
      <c r="V66" s="97"/>
      <c r="W66" s="97"/>
      <c r="X66" s="98"/>
      <c r="Y66" s="96"/>
      <c r="Z66" s="97"/>
      <c r="AA66" s="97"/>
      <c r="AB66" s="97"/>
      <c r="AC66" s="98"/>
      <c r="AD66" s="135"/>
      <c r="AE66" s="94"/>
      <c r="AF66" s="94"/>
      <c r="AG66" s="94"/>
      <c r="AH66" s="108"/>
      <c r="AI66" s="96"/>
      <c r="AJ66" s="97"/>
      <c r="AK66" s="97"/>
      <c r="AL66" s="97"/>
      <c r="AM66" s="98"/>
      <c r="AN66" s="140"/>
      <c r="AO66" s="97"/>
      <c r="AP66" s="97"/>
      <c r="AQ66" s="97"/>
      <c r="AR66" s="98"/>
      <c r="AS66" s="38"/>
      <c r="AT66" s="563">
        <f t="shared" si="7"/>
      </c>
      <c r="AU66" s="567">
        <f t="shared" si="0"/>
      </c>
      <c r="AV66" s="565">
        <f t="shared" si="1"/>
      </c>
      <c r="AW66" s="566">
        <f t="shared" si="2"/>
      </c>
      <c r="AX66" s="76">
        <f t="shared" si="3"/>
      </c>
      <c r="AY66" s="77">
        <f t="shared" si="6"/>
      </c>
    </row>
    <row r="67" spans="2:51" ht="15">
      <c r="B67" s="32"/>
      <c r="C67" s="25" t="s">
        <v>45</v>
      </c>
      <c r="D67" s="13" t="s">
        <v>157</v>
      </c>
      <c r="E67" s="96"/>
      <c r="F67" s="97"/>
      <c r="G67" s="97"/>
      <c r="H67" s="97"/>
      <c r="I67" s="98"/>
      <c r="J67" s="96"/>
      <c r="K67" s="97"/>
      <c r="L67" s="97"/>
      <c r="M67" s="97"/>
      <c r="N67" s="98"/>
      <c r="O67" s="96"/>
      <c r="P67" s="97"/>
      <c r="Q67" s="97"/>
      <c r="R67" s="97"/>
      <c r="S67" s="98"/>
      <c r="T67" s="96"/>
      <c r="U67" s="97"/>
      <c r="V67" s="97"/>
      <c r="W67" s="97"/>
      <c r="X67" s="98"/>
      <c r="Y67" s="96"/>
      <c r="Z67" s="97"/>
      <c r="AA67" s="97"/>
      <c r="AB67" s="97"/>
      <c r="AC67" s="98"/>
      <c r="AD67" s="135"/>
      <c r="AE67" s="94"/>
      <c r="AF67" s="94"/>
      <c r="AG67" s="94"/>
      <c r="AH67" s="108"/>
      <c r="AI67" s="96"/>
      <c r="AJ67" s="97"/>
      <c r="AK67" s="97"/>
      <c r="AL67" s="97"/>
      <c r="AM67" s="98"/>
      <c r="AN67" s="140"/>
      <c r="AO67" s="97"/>
      <c r="AP67" s="97"/>
      <c r="AQ67" s="97"/>
      <c r="AR67" s="98"/>
      <c r="AS67" s="38"/>
      <c r="AT67" s="563">
        <f t="shared" si="7"/>
      </c>
      <c r="AU67" s="567">
        <f t="shared" si="0"/>
      </c>
      <c r="AV67" s="565">
        <f t="shared" si="1"/>
      </c>
      <c r="AW67" s="566">
        <f t="shared" si="2"/>
      </c>
      <c r="AX67" s="76">
        <f t="shared" si="3"/>
      </c>
      <c r="AY67" s="77">
        <f t="shared" si="6"/>
      </c>
    </row>
    <row r="68" spans="2:51" ht="15">
      <c r="B68" s="32"/>
      <c r="C68" s="26" t="s">
        <v>46</v>
      </c>
      <c r="D68" s="14" t="s">
        <v>158</v>
      </c>
      <c r="E68" s="96"/>
      <c r="F68" s="97"/>
      <c r="G68" s="97"/>
      <c r="H68" s="97"/>
      <c r="I68" s="98"/>
      <c r="J68" s="96"/>
      <c r="K68" s="97"/>
      <c r="L68" s="97"/>
      <c r="M68" s="97"/>
      <c r="N68" s="98"/>
      <c r="O68" s="96"/>
      <c r="P68" s="97"/>
      <c r="Q68" s="97"/>
      <c r="R68" s="97"/>
      <c r="S68" s="98"/>
      <c r="T68" s="96"/>
      <c r="U68" s="97"/>
      <c r="V68" s="97"/>
      <c r="W68" s="97"/>
      <c r="X68" s="98"/>
      <c r="Y68" s="96"/>
      <c r="Z68" s="97"/>
      <c r="AA68" s="97"/>
      <c r="AB68" s="97"/>
      <c r="AC68" s="98"/>
      <c r="AD68" s="135"/>
      <c r="AE68" s="94"/>
      <c r="AF68" s="94"/>
      <c r="AG68" s="94"/>
      <c r="AH68" s="108"/>
      <c r="AI68" s="93"/>
      <c r="AJ68" s="94"/>
      <c r="AK68" s="94"/>
      <c r="AL68" s="94"/>
      <c r="AM68" s="95"/>
      <c r="AN68" s="135"/>
      <c r="AO68" s="94"/>
      <c r="AP68" s="94"/>
      <c r="AQ68" s="94"/>
      <c r="AR68" s="95"/>
      <c r="AS68" s="38"/>
      <c r="AT68" s="563">
        <f t="shared" si="7"/>
      </c>
      <c r="AU68" s="567">
        <f t="shared" si="0"/>
      </c>
      <c r="AV68" s="565">
        <f t="shared" si="1"/>
      </c>
      <c r="AW68" s="566">
        <f t="shared" si="2"/>
      </c>
      <c r="AX68" s="76">
        <f t="shared" si="3"/>
      </c>
      <c r="AY68" s="77">
        <f t="shared" si="6"/>
      </c>
    </row>
    <row r="69" spans="2:51" ht="12.75">
      <c r="B69" s="32"/>
      <c r="C69" s="24" t="s">
        <v>47</v>
      </c>
      <c r="D69" s="12" t="s">
        <v>159</v>
      </c>
      <c r="E69" s="96"/>
      <c r="F69" s="97"/>
      <c r="G69" s="97"/>
      <c r="H69" s="97"/>
      <c r="I69" s="98"/>
      <c r="J69" s="96"/>
      <c r="K69" s="97"/>
      <c r="L69" s="97"/>
      <c r="M69" s="97"/>
      <c r="N69" s="98"/>
      <c r="O69" s="96"/>
      <c r="P69" s="97"/>
      <c r="Q69" s="97"/>
      <c r="R69" s="97"/>
      <c r="S69" s="98"/>
      <c r="T69" s="93"/>
      <c r="U69" s="94"/>
      <c r="V69" s="94"/>
      <c r="W69" s="94"/>
      <c r="X69" s="95"/>
      <c r="Y69" s="93"/>
      <c r="Z69" s="94"/>
      <c r="AA69" s="94"/>
      <c r="AB69" s="94"/>
      <c r="AC69" s="95"/>
      <c r="AD69" s="135"/>
      <c r="AE69" s="94"/>
      <c r="AF69" s="94"/>
      <c r="AG69" s="94"/>
      <c r="AH69" s="108"/>
      <c r="AI69" s="93"/>
      <c r="AJ69" s="94"/>
      <c r="AK69" s="94"/>
      <c r="AL69" s="94"/>
      <c r="AM69" s="95"/>
      <c r="AN69" s="135"/>
      <c r="AO69" s="94"/>
      <c r="AP69" s="94"/>
      <c r="AQ69" s="94"/>
      <c r="AR69" s="95"/>
      <c r="AS69" s="38"/>
      <c r="AT69" s="563">
        <f t="shared" si="7"/>
      </c>
      <c r="AU69" s="567">
        <f t="shared" si="0"/>
      </c>
      <c r="AV69" s="565">
        <f t="shared" si="1"/>
      </c>
      <c r="AW69" s="566">
        <f t="shared" si="2"/>
      </c>
      <c r="AX69" s="76">
        <f t="shared" si="3"/>
      </c>
      <c r="AY69" s="77">
        <f t="shared" si="6"/>
      </c>
    </row>
    <row r="70" spans="2:51" ht="15">
      <c r="B70" s="32"/>
      <c r="C70" s="25" t="s">
        <v>48</v>
      </c>
      <c r="D70" s="13" t="s">
        <v>160</v>
      </c>
      <c r="E70" s="96"/>
      <c r="F70" s="97"/>
      <c r="G70" s="97"/>
      <c r="H70" s="97"/>
      <c r="I70" s="98"/>
      <c r="J70" s="96"/>
      <c r="K70" s="97"/>
      <c r="L70" s="97"/>
      <c r="M70" s="97"/>
      <c r="N70" s="98"/>
      <c r="O70" s="96"/>
      <c r="P70" s="97"/>
      <c r="Q70" s="97"/>
      <c r="R70" s="97"/>
      <c r="S70" s="98"/>
      <c r="T70" s="96"/>
      <c r="U70" s="97"/>
      <c r="V70" s="97"/>
      <c r="W70" s="97"/>
      <c r="X70" s="98"/>
      <c r="Y70" s="96"/>
      <c r="Z70" s="97"/>
      <c r="AA70" s="97"/>
      <c r="AB70" s="97"/>
      <c r="AC70" s="98"/>
      <c r="AD70" s="135"/>
      <c r="AE70" s="94"/>
      <c r="AF70" s="94"/>
      <c r="AG70" s="94"/>
      <c r="AH70" s="108"/>
      <c r="AI70" s="93"/>
      <c r="AJ70" s="94"/>
      <c r="AK70" s="94"/>
      <c r="AL70" s="94"/>
      <c r="AM70" s="242"/>
      <c r="AN70" s="243"/>
      <c r="AO70" s="244"/>
      <c r="AP70" s="244"/>
      <c r="AQ70" s="244"/>
      <c r="AR70" s="242"/>
      <c r="AS70" s="38"/>
      <c r="AT70" s="563">
        <f t="shared" si="7"/>
      </c>
      <c r="AU70" s="567">
        <f t="shared" si="0"/>
      </c>
      <c r="AV70" s="565">
        <f t="shared" si="1"/>
      </c>
      <c r="AW70" s="566">
        <f t="shared" si="2"/>
      </c>
      <c r="AX70" s="76">
        <f t="shared" si="3"/>
      </c>
      <c r="AY70" s="77">
        <f t="shared" si="6"/>
      </c>
    </row>
    <row r="71" spans="2:51" ht="15">
      <c r="B71" s="32"/>
      <c r="C71" s="25" t="s">
        <v>49</v>
      </c>
      <c r="D71" s="13" t="s">
        <v>161</v>
      </c>
      <c r="E71" s="96"/>
      <c r="F71" s="97"/>
      <c r="G71" s="97"/>
      <c r="H71" s="97"/>
      <c r="I71" s="98"/>
      <c r="J71" s="96"/>
      <c r="K71" s="97"/>
      <c r="L71" s="97"/>
      <c r="M71" s="97"/>
      <c r="N71" s="98"/>
      <c r="O71" s="96"/>
      <c r="P71" s="97"/>
      <c r="Q71" s="97"/>
      <c r="R71" s="97"/>
      <c r="S71" s="98"/>
      <c r="T71" s="96"/>
      <c r="U71" s="97"/>
      <c r="V71" s="97"/>
      <c r="W71" s="97"/>
      <c r="X71" s="98"/>
      <c r="Y71" s="96"/>
      <c r="Z71" s="97"/>
      <c r="AA71" s="97"/>
      <c r="AB71" s="97"/>
      <c r="AC71" s="98"/>
      <c r="AD71" s="135"/>
      <c r="AE71" s="94"/>
      <c r="AF71" s="94"/>
      <c r="AG71" s="94"/>
      <c r="AH71" s="108"/>
      <c r="AI71" s="93"/>
      <c r="AJ71" s="94"/>
      <c r="AK71" s="94"/>
      <c r="AL71" s="94"/>
      <c r="AM71" s="242"/>
      <c r="AN71" s="243"/>
      <c r="AO71" s="244"/>
      <c r="AP71" s="244"/>
      <c r="AQ71" s="244"/>
      <c r="AR71" s="242"/>
      <c r="AS71" s="38"/>
      <c r="AT71" s="563">
        <f t="shared" si="7"/>
      </c>
      <c r="AU71" s="567">
        <f t="shared" si="0"/>
      </c>
      <c r="AV71" s="565">
        <f t="shared" si="1"/>
      </c>
      <c r="AW71" s="566">
        <f t="shared" si="2"/>
      </c>
      <c r="AX71" s="76">
        <f t="shared" si="3"/>
      </c>
      <c r="AY71" s="77">
        <f t="shared" si="6"/>
      </c>
    </row>
    <row r="72" spans="2:51" ht="15">
      <c r="B72" s="32"/>
      <c r="C72" s="25" t="s">
        <v>50</v>
      </c>
      <c r="D72" s="13" t="s">
        <v>162</v>
      </c>
      <c r="E72" s="96"/>
      <c r="F72" s="97"/>
      <c r="G72" s="97"/>
      <c r="H72" s="97"/>
      <c r="I72" s="98"/>
      <c r="J72" s="96"/>
      <c r="K72" s="97"/>
      <c r="L72" s="97"/>
      <c r="M72" s="97"/>
      <c r="N72" s="98"/>
      <c r="O72" s="96"/>
      <c r="P72" s="97"/>
      <c r="Q72" s="97"/>
      <c r="R72" s="97"/>
      <c r="S72" s="98"/>
      <c r="T72" s="96"/>
      <c r="U72" s="97"/>
      <c r="V72" s="97"/>
      <c r="W72" s="97"/>
      <c r="X72" s="98"/>
      <c r="Y72" s="96"/>
      <c r="Z72" s="97"/>
      <c r="AA72" s="97"/>
      <c r="AB72" s="97"/>
      <c r="AC72" s="98"/>
      <c r="AD72" s="135"/>
      <c r="AE72" s="94"/>
      <c r="AF72" s="94"/>
      <c r="AG72" s="94"/>
      <c r="AH72" s="108"/>
      <c r="AI72" s="93"/>
      <c r="AJ72" s="94"/>
      <c r="AK72" s="94"/>
      <c r="AL72" s="94"/>
      <c r="AM72" s="242"/>
      <c r="AN72" s="243"/>
      <c r="AO72" s="244"/>
      <c r="AP72" s="244"/>
      <c r="AQ72" s="244"/>
      <c r="AR72" s="242"/>
      <c r="AS72" s="38"/>
      <c r="AT72" s="563">
        <f t="shared" si="7"/>
      </c>
      <c r="AU72" s="567">
        <f t="shared" si="0"/>
      </c>
      <c r="AV72" s="565">
        <f t="shared" si="1"/>
      </c>
      <c r="AW72" s="566">
        <f t="shared" si="2"/>
      </c>
      <c r="AX72" s="76">
        <f t="shared" si="3"/>
      </c>
      <c r="AY72" s="77">
        <f t="shared" si="6"/>
      </c>
    </row>
    <row r="73" spans="2:51" ht="15">
      <c r="B73" s="32"/>
      <c r="C73" s="25" t="s">
        <v>51</v>
      </c>
      <c r="D73" s="13" t="s">
        <v>163</v>
      </c>
      <c r="E73" s="96"/>
      <c r="F73" s="97"/>
      <c r="G73" s="97"/>
      <c r="H73" s="97"/>
      <c r="I73" s="98"/>
      <c r="J73" s="96"/>
      <c r="K73" s="97"/>
      <c r="L73" s="97"/>
      <c r="M73" s="97"/>
      <c r="N73" s="98"/>
      <c r="O73" s="96"/>
      <c r="P73" s="97"/>
      <c r="Q73" s="97"/>
      <c r="R73" s="97"/>
      <c r="S73" s="98"/>
      <c r="T73" s="96"/>
      <c r="U73" s="97"/>
      <c r="V73" s="97"/>
      <c r="W73" s="97"/>
      <c r="X73" s="98"/>
      <c r="Y73" s="96"/>
      <c r="Z73" s="97"/>
      <c r="AA73" s="97"/>
      <c r="AB73" s="97"/>
      <c r="AC73" s="98"/>
      <c r="AD73" s="135"/>
      <c r="AE73" s="94"/>
      <c r="AF73" s="94"/>
      <c r="AG73" s="94"/>
      <c r="AH73" s="108"/>
      <c r="AI73" s="93"/>
      <c r="AJ73" s="94"/>
      <c r="AK73" s="94"/>
      <c r="AL73" s="94"/>
      <c r="AM73" s="242"/>
      <c r="AN73" s="243"/>
      <c r="AO73" s="244"/>
      <c r="AP73" s="244"/>
      <c r="AQ73" s="244"/>
      <c r="AR73" s="242"/>
      <c r="AS73" s="38"/>
      <c r="AT73" s="563">
        <f t="shared" si="7"/>
      </c>
      <c r="AU73" s="567">
        <f t="shared" si="0"/>
      </c>
      <c r="AV73" s="565">
        <f t="shared" si="1"/>
      </c>
      <c r="AW73" s="566">
        <f t="shared" si="2"/>
      </c>
      <c r="AX73" s="76">
        <f t="shared" si="3"/>
      </c>
      <c r="AY73" s="77">
        <f t="shared" si="6"/>
      </c>
    </row>
    <row r="74" spans="2:51" ht="15">
      <c r="B74" s="32"/>
      <c r="C74" s="25" t="s">
        <v>52</v>
      </c>
      <c r="D74" s="13" t="s">
        <v>164</v>
      </c>
      <c r="E74" s="96"/>
      <c r="F74" s="97"/>
      <c r="G74" s="97"/>
      <c r="H74" s="97"/>
      <c r="I74" s="98"/>
      <c r="J74" s="96"/>
      <c r="K74" s="97"/>
      <c r="L74" s="97"/>
      <c r="M74" s="97"/>
      <c r="N74" s="98"/>
      <c r="O74" s="96"/>
      <c r="P74" s="97"/>
      <c r="Q74" s="97"/>
      <c r="R74" s="97"/>
      <c r="S74" s="98"/>
      <c r="T74" s="96"/>
      <c r="U74" s="97"/>
      <c r="V74" s="97"/>
      <c r="W74" s="97"/>
      <c r="X74" s="98"/>
      <c r="Y74" s="96"/>
      <c r="Z74" s="97"/>
      <c r="AA74" s="97"/>
      <c r="AB74" s="97"/>
      <c r="AC74" s="98"/>
      <c r="AD74" s="135"/>
      <c r="AE74" s="94"/>
      <c r="AF74" s="94"/>
      <c r="AG74" s="94"/>
      <c r="AH74" s="108"/>
      <c r="AI74" s="93"/>
      <c r="AJ74" s="94"/>
      <c r="AK74" s="94"/>
      <c r="AL74" s="94"/>
      <c r="AM74" s="242"/>
      <c r="AN74" s="243"/>
      <c r="AO74" s="244"/>
      <c r="AP74" s="244"/>
      <c r="AQ74" s="244"/>
      <c r="AR74" s="242"/>
      <c r="AS74" s="38"/>
      <c r="AT74" s="563">
        <f t="shared" si="7"/>
      </c>
      <c r="AU74" s="567">
        <f>IF(SUM(E74,F74,J74,K74,O74,P74,T74,U74,Y74,Z74,AD74,AE74,AE74,AI74,AJ74,AN74,AO74)=0,"",SUM(E74,F74,J74,K74,O74,P74,T74,U74,Y74,Z74,AD74,AE74,AE74,AI74,AJ74,AN74,AO74))</f>
      </c>
      <c r="AV74" s="565">
        <f t="shared" si="1"/>
      </c>
      <c r="AW74" s="566">
        <f t="shared" si="2"/>
      </c>
      <c r="AX74" s="76">
        <f t="shared" si="3"/>
      </c>
      <c r="AY74" s="77">
        <f t="shared" si="6"/>
      </c>
    </row>
    <row r="75" spans="2:51" ht="15">
      <c r="B75" s="32"/>
      <c r="C75" s="25" t="s">
        <v>53</v>
      </c>
      <c r="D75" s="13" t="s">
        <v>165</v>
      </c>
      <c r="E75" s="96"/>
      <c r="F75" s="97"/>
      <c r="G75" s="97"/>
      <c r="H75" s="97"/>
      <c r="I75" s="98"/>
      <c r="J75" s="96"/>
      <c r="K75" s="97"/>
      <c r="L75" s="97"/>
      <c r="M75" s="97"/>
      <c r="N75" s="98"/>
      <c r="O75" s="96"/>
      <c r="P75" s="97"/>
      <c r="Q75" s="97"/>
      <c r="R75" s="97"/>
      <c r="S75" s="98"/>
      <c r="T75" s="96"/>
      <c r="U75" s="97"/>
      <c r="V75" s="97"/>
      <c r="W75" s="97"/>
      <c r="X75" s="98"/>
      <c r="Y75" s="93"/>
      <c r="Z75" s="94"/>
      <c r="AA75" s="94"/>
      <c r="AB75" s="94"/>
      <c r="AC75" s="95"/>
      <c r="AD75" s="135"/>
      <c r="AE75" s="94"/>
      <c r="AF75" s="94"/>
      <c r="AG75" s="94"/>
      <c r="AH75" s="108"/>
      <c r="AI75" s="93"/>
      <c r="AJ75" s="94"/>
      <c r="AK75" s="94"/>
      <c r="AL75" s="94"/>
      <c r="AM75" s="242"/>
      <c r="AN75" s="243"/>
      <c r="AO75" s="244"/>
      <c r="AP75" s="244"/>
      <c r="AQ75" s="244"/>
      <c r="AR75" s="242"/>
      <c r="AS75" s="38"/>
      <c r="AT75" s="563">
        <f t="shared" si="7"/>
      </c>
      <c r="AU75" s="567">
        <f t="shared" si="0"/>
      </c>
      <c r="AV75" s="565">
        <f t="shared" si="1"/>
      </c>
      <c r="AW75" s="566">
        <f t="shared" si="2"/>
      </c>
      <c r="AX75" s="76">
        <f t="shared" si="3"/>
      </c>
      <c r="AY75" s="77">
        <f t="shared" si="6"/>
      </c>
    </row>
    <row r="76" spans="2:51" ht="15">
      <c r="B76" s="32"/>
      <c r="C76" s="25" t="s">
        <v>54</v>
      </c>
      <c r="D76" s="13" t="s">
        <v>166</v>
      </c>
      <c r="E76" s="96"/>
      <c r="F76" s="97"/>
      <c r="G76" s="97"/>
      <c r="H76" s="97"/>
      <c r="I76" s="98"/>
      <c r="J76" s="96"/>
      <c r="K76" s="97"/>
      <c r="L76" s="97"/>
      <c r="M76" s="97"/>
      <c r="N76" s="98"/>
      <c r="O76" s="96"/>
      <c r="P76" s="97"/>
      <c r="Q76" s="97"/>
      <c r="R76" s="97"/>
      <c r="S76" s="98"/>
      <c r="T76" s="96"/>
      <c r="U76" s="97"/>
      <c r="V76" s="97"/>
      <c r="W76" s="97"/>
      <c r="X76" s="98"/>
      <c r="Y76" s="96"/>
      <c r="Z76" s="97"/>
      <c r="AA76" s="97"/>
      <c r="AB76" s="97"/>
      <c r="AC76" s="98"/>
      <c r="AD76" s="135"/>
      <c r="AE76" s="94"/>
      <c r="AF76" s="94"/>
      <c r="AG76" s="94"/>
      <c r="AH76" s="108"/>
      <c r="AI76" s="93"/>
      <c r="AJ76" s="94"/>
      <c r="AK76" s="94"/>
      <c r="AL76" s="94"/>
      <c r="AM76" s="242"/>
      <c r="AN76" s="243"/>
      <c r="AO76" s="244"/>
      <c r="AP76" s="244"/>
      <c r="AQ76" s="244"/>
      <c r="AR76" s="242"/>
      <c r="AS76" s="38"/>
      <c r="AT76" s="563">
        <f t="shared" si="7"/>
      </c>
      <c r="AU76" s="567">
        <f t="shared" si="0"/>
      </c>
      <c r="AV76" s="565">
        <f t="shared" si="1"/>
      </c>
      <c r="AW76" s="566">
        <f t="shared" si="2"/>
      </c>
      <c r="AX76" s="76">
        <f t="shared" si="3"/>
      </c>
      <c r="AY76" s="77">
        <f t="shared" si="6"/>
      </c>
    </row>
    <row r="77" spans="2:51" ht="15">
      <c r="B77" s="32"/>
      <c r="C77" s="25" t="s">
        <v>55</v>
      </c>
      <c r="D77" s="13" t="s">
        <v>167</v>
      </c>
      <c r="E77" s="96"/>
      <c r="F77" s="97"/>
      <c r="G77" s="97"/>
      <c r="H77" s="97"/>
      <c r="I77" s="98"/>
      <c r="J77" s="96"/>
      <c r="K77" s="97"/>
      <c r="L77" s="97"/>
      <c r="M77" s="97"/>
      <c r="N77" s="98"/>
      <c r="O77" s="96"/>
      <c r="P77" s="97"/>
      <c r="Q77" s="97"/>
      <c r="R77" s="97"/>
      <c r="S77" s="98"/>
      <c r="T77" s="96"/>
      <c r="U77" s="97"/>
      <c r="V77" s="97"/>
      <c r="W77" s="97"/>
      <c r="X77" s="98"/>
      <c r="Y77" s="96"/>
      <c r="Z77" s="97"/>
      <c r="AA77" s="97"/>
      <c r="AB77" s="97"/>
      <c r="AC77" s="98"/>
      <c r="AD77" s="135"/>
      <c r="AE77" s="94"/>
      <c r="AF77" s="94"/>
      <c r="AG77" s="94"/>
      <c r="AH77" s="108"/>
      <c r="AI77" s="93"/>
      <c r="AJ77" s="94"/>
      <c r="AK77" s="94"/>
      <c r="AL77" s="94"/>
      <c r="AM77" s="242"/>
      <c r="AN77" s="243"/>
      <c r="AO77" s="244"/>
      <c r="AP77" s="244"/>
      <c r="AQ77" s="244"/>
      <c r="AR77" s="242"/>
      <c r="AS77" s="38"/>
      <c r="AT77" s="563">
        <f t="shared" si="7"/>
      </c>
      <c r="AU77" s="567">
        <f t="shared" si="0"/>
      </c>
      <c r="AV77" s="565">
        <f t="shared" si="1"/>
      </c>
      <c r="AW77" s="566">
        <f t="shared" si="2"/>
      </c>
      <c r="AX77" s="76">
        <f t="shared" si="3"/>
      </c>
      <c r="AY77" s="77">
        <f t="shared" si="6"/>
      </c>
    </row>
    <row r="78" spans="2:51" ht="15">
      <c r="B78" s="32"/>
      <c r="C78" s="25" t="s">
        <v>56</v>
      </c>
      <c r="D78" s="13" t="s">
        <v>168</v>
      </c>
      <c r="E78" s="96"/>
      <c r="F78" s="97"/>
      <c r="G78" s="97"/>
      <c r="H78" s="97"/>
      <c r="I78" s="98"/>
      <c r="J78" s="96"/>
      <c r="K78" s="97"/>
      <c r="L78" s="97"/>
      <c r="M78" s="97"/>
      <c r="N78" s="98"/>
      <c r="O78" s="96"/>
      <c r="P78" s="97"/>
      <c r="Q78" s="97"/>
      <c r="R78" s="97"/>
      <c r="S78" s="98"/>
      <c r="T78" s="96"/>
      <c r="U78" s="97"/>
      <c r="V78" s="97"/>
      <c r="W78" s="97"/>
      <c r="X78" s="98"/>
      <c r="Y78" s="93"/>
      <c r="Z78" s="94"/>
      <c r="AA78" s="94"/>
      <c r="AB78" s="94"/>
      <c r="AC78" s="95"/>
      <c r="AD78" s="135"/>
      <c r="AE78" s="94"/>
      <c r="AF78" s="94"/>
      <c r="AG78" s="94"/>
      <c r="AH78" s="108"/>
      <c r="AI78" s="93"/>
      <c r="AJ78" s="94"/>
      <c r="AK78" s="94"/>
      <c r="AL78" s="94"/>
      <c r="AM78" s="242"/>
      <c r="AN78" s="243"/>
      <c r="AO78" s="244"/>
      <c r="AP78" s="244"/>
      <c r="AQ78" s="244"/>
      <c r="AR78" s="242"/>
      <c r="AS78" s="38"/>
      <c r="AT78" s="563">
        <f t="shared" si="7"/>
      </c>
      <c r="AU78" s="567">
        <f t="shared" si="0"/>
      </c>
      <c r="AV78" s="565">
        <f t="shared" si="1"/>
      </c>
      <c r="AW78" s="566">
        <f t="shared" si="2"/>
      </c>
      <c r="AX78" s="76">
        <f t="shared" si="3"/>
      </c>
      <c r="AY78" s="77">
        <f t="shared" si="6"/>
      </c>
    </row>
    <row r="79" spans="2:51" ht="15">
      <c r="B79" s="32"/>
      <c r="C79" s="25" t="s">
        <v>57</v>
      </c>
      <c r="D79" s="13" t="s">
        <v>169</v>
      </c>
      <c r="E79" s="96"/>
      <c r="F79" s="97"/>
      <c r="G79" s="97"/>
      <c r="H79" s="97"/>
      <c r="I79" s="98"/>
      <c r="J79" s="96"/>
      <c r="K79" s="97"/>
      <c r="L79" s="97"/>
      <c r="M79" s="97"/>
      <c r="N79" s="98"/>
      <c r="O79" s="96"/>
      <c r="P79" s="97"/>
      <c r="Q79" s="97"/>
      <c r="R79" s="97"/>
      <c r="S79" s="98"/>
      <c r="T79" s="96"/>
      <c r="U79" s="97"/>
      <c r="V79" s="97"/>
      <c r="W79" s="97"/>
      <c r="X79" s="98"/>
      <c r="Y79" s="93"/>
      <c r="Z79" s="94"/>
      <c r="AA79" s="94"/>
      <c r="AB79" s="94"/>
      <c r="AC79" s="95"/>
      <c r="AD79" s="135"/>
      <c r="AE79" s="94"/>
      <c r="AF79" s="94"/>
      <c r="AG79" s="94"/>
      <c r="AH79" s="108"/>
      <c r="AI79" s="93"/>
      <c r="AJ79" s="94"/>
      <c r="AK79" s="94"/>
      <c r="AL79" s="94"/>
      <c r="AM79" s="95"/>
      <c r="AN79" s="135"/>
      <c r="AO79" s="94"/>
      <c r="AP79" s="94"/>
      <c r="AQ79" s="94"/>
      <c r="AR79" s="95"/>
      <c r="AS79" s="38"/>
      <c r="AT79" s="563">
        <f t="shared" si="7"/>
      </c>
      <c r="AU79" s="567">
        <f t="shared" si="0"/>
      </c>
      <c r="AV79" s="565">
        <f>IF(SUM(G79,L79,Q79,V79,AA79,AF79,AK79,AP79)=0,"",SUM(G79,L79,Q79,V79,AA79,AF79,AK79,AP79))</f>
      </c>
      <c r="AW79" s="566">
        <f t="shared" si="2"/>
      </c>
      <c r="AX79" s="76">
        <f t="shared" si="3"/>
      </c>
      <c r="AY79" s="77">
        <f t="shared" si="6"/>
      </c>
    </row>
    <row r="80" spans="2:51" ht="15">
      <c r="B80" s="32"/>
      <c r="C80" s="25" t="s">
        <v>58</v>
      </c>
      <c r="D80" s="13" t="s">
        <v>170</v>
      </c>
      <c r="E80" s="96"/>
      <c r="F80" s="97"/>
      <c r="G80" s="97"/>
      <c r="H80" s="97"/>
      <c r="I80" s="98"/>
      <c r="J80" s="96"/>
      <c r="K80" s="97"/>
      <c r="L80" s="97"/>
      <c r="M80" s="97"/>
      <c r="N80" s="98"/>
      <c r="O80" s="96"/>
      <c r="P80" s="97"/>
      <c r="Q80" s="97"/>
      <c r="R80" s="97"/>
      <c r="S80" s="98"/>
      <c r="T80" s="96"/>
      <c r="U80" s="97"/>
      <c r="V80" s="97"/>
      <c r="W80" s="97"/>
      <c r="X80" s="98"/>
      <c r="Y80" s="93"/>
      <c r="Z80" s="94"/>
      <c r="AA80" s="94"/>
      <c r="AB80" s="94"/>
      <c r="AC80" s="95"/>
      <c r="AD80" s="135"/>
      <c r="AE80" s="94"/>
      <c r="AF80" s="94"/>
      <c r="AG80" s="94"/>
      <c r="AH80" s="108"/>
      <c r="AI80" s="93"/>
      <c r="AJ80" s="94"/>
      <c r="AK80" s="94"/>
      <c r="AL80" s="94"/>
      <c r="AM80" s="95"/>
      <c r="AN80" s="135"/>
      <c r="AO80" s="94"/>
      <c r="AP80" s="94"/>
      <c r="AQ80" s="94"/>
      <c r="AR80" s="95"/>
      <c r="AS80" s="38"/>
      <c r="AT80" s="563">
        <f t="shared" si="7"/>
      </c>
      <c r="AU80" s="567">
        <f t="shared" si="0"/>
      </c>
      <c r="AV80" s="565">
        <f t="shared" si="1"/>
      </c>
      <c r="AW80" s="566">
        <f t="shared" si="2"/>
      </c>
      <c r="AX80" s="76">
        <f t="shared" si="3"/>
      </c>
      <c r="AY80" s="77">
        <f t="shared" si="6"/>
      </c>
    </row>
    <row r="81" spans="2:51" ht="15">
      <c r="B81" s="32"/>
      <c r="C81" s="25" t="s">
        <v>59</v>
      </c>
      <c r="D81" s="13" t="s">
        <v>171</v>
      </c>
      <c r="E81" s="96"/>
      <c r="F81" s="97"/>
      <c r="G81" s="97"/>
      <c r="H81" s="97"/>
      <c r="I81" s="98"/>
      <c r="J81" s="96"/>
      <c r="K81" s="97"/>
      <c r="L81" s="97"/>
      <c r="M81" s="97"/>
      <c r="N81" s="98"/>
      <c r="O81" s="96"/>
      <c r="P81" s="97"/>
      <c r="Q81" s="97"/>
      <c r="R81" s="97"/>
      <c r="S81" s="98"/>
      <c r="T81" s="96"/>
      <c r="U81" s="97"/>
      <c r="V81" s="97"/>
      <c r="W81" s="97"/>
      <c r="X81" s="98"/>
      <c r="Y81" s="93"/>
      <c r="Z81" s="94"/>
      <c r="AA81" s="94"/>
      <c r="AB81" s="94"/>
      <c r="AC81" s="95"/>
      <c r="AD81" s="135"/>
      <c r="AE81" s="94"/>
      <c r="AF81" s="94"/>
      <c r="AG81" s="94"/>
      <c r="AH81" s="108"/>
      <c r="AI81" s="93"/>
      <c r="AJ81" s="94"/>
      <c r="AK81" s="94"/>
      <c r="AL81" s="94"/>
      <c r="AM81" s="95"/>
      <c r="AN81" s="135"/>
      <c r="AO81" s="94"/>
      <c r="AP81" s="94"/>
      <c r="AQ81" s="94"/>
      <c r="AR81" s="95"/>
      <c r="AS81" s="38"/>
      <c r="AT81" s="563">
        <f aca="true" t="shared" si="8" ref="AT81:AT112">IF(AS81=0,"",(AS81/SUM(C$6:C$7)*100))</f>
      </c>
      <c r="AU81" s="567">
        <f t="shared" si="0"/>
      </c>
      <c r="AV81" s="565">
        <f t="shared" si="1"/>
      </c>
      <c r="AW81" s="566">
        <f t="shared" si="2"/>
      </c>
      <c r="AX81" s="76">
        <f t="shared" si="3"/>
      </c>
      <c r="AY81" s="77">
        <f t="shared" si="6"/>
      </c>
    </row>
    <row r="82" spans="2:51" ht="15">
      <c r="B82" s="32"/>
      <c r="C82" s="26" t="s">
        <v>68</v>
      </c>
      <c r="D82" s="14" t="s">
        <v>180</v>
      </c>
      <c r="E82" s="96"/>
      <c r="F82" s="97"/>
      <c r="G82" s="97"/>
      <c r="H82" s="97"/>
      <c r="I82" s="98"/>
      <c r="J82" s="96"/>
      <c r="K82" s="97"/>
      <c r="L82" s="97"/>
      <c r="M82" s="97"/>
      <c r="N82" s="98"/>
      <c r="O82" s="96"/>
      <c r="P82" s="97"/>
      <c r="Q82" s="97"/>
      <c r="R82" s="97"/>
      <c r="S82" s="98"/>
      <c r="T82" s="93"/>
      <c r="U82" s="94"/>
      <c r="V82" s="94"/>
      <c r="W82" s="94"/>
      <c r="X82" s="95"/>
      <c r="Y82" s="93"/>
      <c r="Z82" s="94"/>
      <c r="AA82" s="94"/>
      <c r="AB82" s="94"/>
      <c r="AC82" s="95"/>
      <c r="AD82" s="135"/>
      <c r="AE82" s="94"/>
      <c r="AF82" s="94"/>
      <c r="AG82" s="94"/>
      <c r="AH82" s="108"/>
      <c r="AI82" s="93"/>
      <c r="AJ82" s="94"/>
      <c r="AK82" s="94"/>
      <c r="AL82" s="94"/>
      <c r="AM82" s="95"/>
      <c r="AN82" s="135"/>
      <c r="AO82" s="94"/>
      <c r="AP82" s="94"/>
      <c r="AQ82" s="94"/>
      <c r="AR82" s="95"/>
      <c r="AS82" s="38"/>
      <c r="AT82" s="563">
        <f t="shared" si="8"/>
      </c>
      <c r="AU82" s="567">
        <f t="shared" si="0"/>
      </c>
      <c r="AV82" s="565">
        <f t="shared" si="1"/>
      </c>
      <c r="AW82" s="566">
        <f t="shared" si="2"/>
      </c>
      <c r="AX82" s="76">
        <f t="shared" si="3"/>
      </c>
      <c r="AY82" s="77">
        <f aca="true" t="shared" si="9" ref="AY82:AY113">IF(SUM(AU82:AW82)=0,"",(((SUM(AU82:AU82)*2)+(SUM(AV82:AV82)*1.5)+(SUM(AW82:AW82)*1))/SUM(AU82:AW82)))</f>
      </c>
    </row>
    <row r="83" spans="2:51" ht="15">
      <c r="B83" s="32"/>
      <c r="C83" s="25" t="s">
        <v>60</v>
      </c>
      <c r="D83" s="13" t="s">
        <v>172</v>
      </c>
      <c r="E83" s="96"/>
      <c r="F83" s="97"/>
      <c r="G83" s="97"/>
      <c r="H83" s="97"/>
      <c r="I83" s="98"/>
      <c r="J83" s="96"/>
      <c r="K83" s="97"/>
      <c r="L83" s="97"/>
      <c r="M83" s="97"/>
      <c r="N83" s="98"/>
      <c r="O83" s="96"/>
      <c r="P83" s="97"/>
      <c r="Q83" s="97"/>
      <c r="R83" s="97"/>
      <c r="S83" s="98"/>
      <c r="T83" s="96"/>
      <c r="U83" s="97"/>
      <c r="V83" s="97"/>
      <c r="W83" s="97"/>
      <c r="X83" s="98"/>
      <c r="Y83" s="96"/>
      <c r="Z83" s="97"/>
      <c r="AA83" s="97"/>
      <c r="AB83" s="97"/>
      <c r="AC83" s="98"/>
      <c r="AD83" s="135"/>
      <c r="AE83" s="94"/>
      <c r="AF83" s="94"/>
      <c r="AG83" s="94"/>
      <c r="AH83" s="108"/>
      <c r="AI83" s="93"/>
      <c r="AJ83" s="94"/>
      <c r="AK83" s="94"/>
      <c r="AL83" s="94"/>
      <c r="AM83" s="95"/>
      <c r="AN83" s="135"/>
      <c r="AO83" s="94"/>
      <c r="AP83" s="94"/>
      <c r="AQ83" s="94"/>
      <c r="AR83" s="95"/>
      <c r="AS83" s="38"/>
      <c r="AT83" s="563">
        <f t="shared" si="8"/>
      </c>
      <c r="AU83" s="567">
        <f aca="true" t="shared" si="10" ref="AU83:AU130">IF(SUM(E83,F83,J83,K83,O83,P83,T83,U83,Y83,Z83,AD83,AE83,AE83,AI83,AJ83,AN83,AO83)=0,"",SUM(E83,F83,J83,K83,O83,P83,T83,U83,Y83,Z83,AD83,AE83,AE83,AI83,AJ83,AN83,AO83))</f>
      </c>
      <c r="AV83" s="565">
        <f aca="true" t="shared" si="11" ref="AV83:AV130">IF(SUM(G83,L83,Q83,V83,AA83,AF83,AK83,AP83)=0,"",SUM(G83,L83,Q83,V83,AA83,AF83,AK83,AP83))</f>
      </c>
      <c r="AW83" s="566">
        <f aca="true" t="shared" si="12" ref="AW83:AW130">IF(SUM(H83,I83,M83,N83,R83,S83,W83,X83,AB83,AC83,AG83,AH83,AL83,AM83,AQ83,AR83)=0,"",SUM(H83,I83,M83,N83,R83,S83,W83,X83,AB83,AC83,AG83,AH83,AL83,AM83,AQ83,AR83))</f>
      </c>
      <c r="AX83" s="76">
        <f aca="true" t="shared" si="13" ref="AX83:AX130">IF(AT83="","",IF(AT83&lt;=15,"Låg",IF(AND(AT83&gt;15,AT83&lt;=75),"Måttlig",IF(AND(AT83&gt;75,AT83&lt;=100),"Hög","För stort värde"))))</f>
      </c>
      <c r="AY83" s="77">
        <f t="shared" si="9"/>
      </c>
    </row>
    <row r="84" spans="2:51" ht="15">
      <c r="B84" s="32"/>
      <c r="C84" s="25" t="s">
        <v>61</v>
      </c>
      <c r="D84" s="13" t="s">
        <v>173</v>
      </c>
      <c r="E84" s="96"/>
      <c r="F84" s="97"/>
      <c r="G84" s="97"/>
      <c r="H84" s="97"/>
      <c r="I84" s="98"/>
      <c r="J84" s="96"/>
      <c r="K84" s="97"/>
      <c r="L84" s="97"/>
      <c r="M84" s="97"/>
      <c r="N84" s="98"/>
      <c r="O84" s="96"/>
      <c r="P84" s="97"/>
      <c r="Q84" s="97"/>
      <c r="R84" s="97"/>
      <c r="S84" s="98"/>
      <c r="T84" s="96"/>
      <c r="U84" s="97"/>
      <c r="V84" s="97"/>
      <c r="W84" s="97"/>
      <c r="X84" s="98"/>
      <c r="Y84" s="96"/>
      <c r="Z84" s="97"/>
      <c r="AA84" s="97"/>
      <c r="AB84" s="97"/>
      <c r="AC84" s="98"/>
      <c r="AD84" s="135"/>
      <c r="AE84" s="94"/>
      <c r="AF84" s="94"/>
      <c r="AG84" s="94"/>
      <c r="AH84" s="108"/>
      <c r="AI84" s="93"/>
      <c r="AJ84" s="94"/>
      <c r="AK84" s="94"/>
      <c r="AL84" s="94"/>
      <c r="AM84" s="95"/>
      <c r="AN84" s="135"/>
      <c r="AO84" s="94"/>
      <c r="AP84" s="94"/>
      <c r="AQ84" s="94"/>
      <c r="AR84" s="95"/>
      <c r="AS84" s="38"/>
      <c r="AT84" s="563">
        <f t="shared" si="8"/>
      </c>
      <c r="AU84" s="567">
        <f t="shared" si="10"/>
      </c>
      <c r="AV84" s="565">
        <f t="shared" si="11"/>
      </c>
      <c r="AW84" s="566">
        <f t="shared" si="12"/>
      </c>
      <c r="AX84" s="76">
        <f t="shared" si="13"/>
      </c>
      <c r="AY84" s="77">
        <f t="shared" si="9"/>
      </c>
    </row>
    <row r="85" spans="2:51" ht="15">
      <c r="B85" s="32"/>
      <c r="C85" s="25" t="s">
        <v>62</v>
      </c>
      <c r="D85" s="13" t="s">
        <v>174</v>
      </c>
      <c r="E85" s="96"/>
      <c r="F85" s="97"/>
      <c r="G85" s="97"/>
      <c r="H85" s="97"/>
      <c r="I85" s="98"/>
      <c r="J85" s="96"/>
      <c r="K85" s="97"/>
      <c r="L85" s="97"/>
      <c r="M85" s="97"/>
      <c r="N85" s="98"/>
      <c r="O85" s="96"/>
      <c r="P85" s="97"/>
      <c r="Q85" s="97"/>
      <c r="R85" s="97"/>
      <c r="S85" s="98"/>
      <c r="T85" s="96"/>
      <c r="U85" s="97"/>
      <c r="V85" s="97"/>
      <c r="W85" s="97"/>
      <c r="X85" s="98"/>
      <c r="Y85" s="96"/>
      <c r="Z85" s="97"/>
      <c r="AA85" s="97"/>
      <c r="AB85" s="97"/>
      <c r="AC85" s="98"/>
      <c r="AD85" s="135"/>
      <c r="AE85" s="94"/>
      <c r="AF85" s="94"/>
      <c r="AG85" s="94"/>
      <c r="AH85" s="108"/>
      <c r="AI85" s="93"/>
      <c r="AJ85" s="94"/>
      <c r="AK85" s="94"/>
      <c r="AL85" s="94"/>
      <c r="AM85" s="95"/>
      <c r="AN85" s="135"/>
      <c r="AO85" s="94"/>
      <c r="AP85" s="94"/>
      <c r="AQ85" s="94"/>
      <c r="AR85" s="95"/>
      <c r="AS85" s="38"/>
      <c r="AT85" s="563">
        <f t="shared" si="8"/>
      </c>
      <c r="AU85" s="567">
        <f t="shared" si="10"/>
      </c>
      <c r="AV85" s="565">
        <f t="shared" si="11"/>
      </c>
      <c r="AW85" s="566">
        <f t="shared" si="12"/>
      </c>
      <c r="AX85" s="76">
        <f t="shared" si="13"/>
      </c>
      <c r="AY85" s="77">
        <f t="shared" si="9"/>
      </c>
    </row>
    <row r="86" spans="2:51" ht="15">
      <c r="B86" s="32"/>
      <c r="C86" s="25" t="s">
        <v>63</v>
      </c>
      <c r="D86" s="13" t="s">
        <v>175</v>
      </c>
      <c r="E86" s="96"/>
      <c r="F86" s="97"/>
      <c r="G86" s="97"/>
      <c r="H86" s="97"/>
      <c r="I86" s="98"/>
      <c r="J86" s="96"/>
      <c r="K86" s="97"/>
      <c r="L86" s="97"/>
      <c r="M86" s="97"/>
      <c r="N86" s="98"/>
      <c r="O86" s="96"/>
      <c r="P86" s="97"/>
      <c r="Q86" s="97"/>
      <c r="R86" s="97"/>
      <c r="S86" s="98"/>
      <c r="T86" s="96"/>
      <c r="U86" s="97"/>
      <c r="V86" s="97"/>
      <c r="W86" s="97"/>
      <c r="X86" s="98"/>
      <c r="Y86" s="96"/>
      <c r="Z86" s="97"/>
      <c r="AA86" s="97"/>
      <c r="AB86" s="97"/>
      <c r="AC86" s="98"/>
      <c r="AD86" s="135"/>
      <c r="AE86" s="94"/>
      <c r="AF86" s="94"/>
      <c r="AG86" s="94"/>
      <c r="AH86" s="108"/>
      <c r="AI86" s="93"/>
      <c r="AJ86" s="94"/>
      <c r="AK86" s="94"/>
      <c r="AL86" s="94"/>
      <c r="AM86" s="95"/>
      <c r="AN86" s="135"/>
      <c r="AO86" s="94"/>
      <c r="AP86" s="94"/>
      <c r="AQ86" s="94"/>
      <c r="AR86" s="95"/>
      <c r="AS86" s="38"/>
      <c r="AT86" s="563">
        <f t="shared" si="8"/>
      </c>
      <c r="AU86" s="567">
        <f t="shared" si="10"/>
      </c>
      <c r="AV86" s="565">
        <f t="shared" si="11"/>
      </c>
      <c r="AW86" s="566">
        <f t="shared" si="12"/>
      </c>
      <c r="AX86" s="76">
        <f t="shared" si="13"/>
      </c>
      <c r="AY86" s="77">
        <f t="shared" si="9"/>
      </c>
    </row>
    <row r="87" spans="2:51" ht="15">
      <c r="B87" s="32"/>
      <c r="C87" s="26" t="s">
        <v>64</v>
      </c>
      <c r="D87" s="14" t="s">
        <v>176</v>
      </c>
      <c r="E87" s="96"/>
      <c r="F87" s="97"/>
      <c r="G87" s="97"/>
      <c r="H87" s="97"/>
      <c r="I87" s="98"/>
      <c r="J87" s="96"/>
      <c r="K87" s="97"/>
      <c r="L87" s="97"/>
      <c r="M87" s="97"/>
      <c r="N87" s="98"/>
      <c r="O87" s="96"/>
      <c r="P87" s="97"/>
      <c r="Q87" s="97"/>
      <c r="R87" s="97"/>
      <c r="S87" s="98"/>
      <c r="T87" s="96"/>
      <c r="U87" s="97"/>
      <c r="V87" s="97"/>
      <c r="W87" s="97"/>
      <c r="X87" s="98"/>
      <c r="Y87" s="96"/>
      <c r="Z87" s="97"/>
      <c r="AA87" s="97"/>
      <c r="AB87" s="97"/>
      <c r="AC87" s="98"/>
      <c r="AD87" s="135"/>
      <c r="AE87" s="94"/>
      <c r="AF87" s="94"/>
      <c r="AG87" s="94"/>
      <c r="AH87" s="108"/>
      <c r="AI87" s="93"/>
      <c r="AJ87" s="94"/>
      <c r="AK87" s="94"/>
      <c r="AL87" s="94"/>
      <c r="AM87" s="95"/>
      <c r="AN87" s="135"/>
      <c r="AO87" s="94"/>
      <c r="AP87" s="94"/>
      <c r="AQ87" s="94"/>
      <c r="AR87" s="95"/>
      <c r="AS87" s="38"/>
      <c r="AT87" s="563">
        <f t="shared" si="8"/>
      </c>
      <c r="AU87" s="567">
        <f t="shared" si="10"/>
      </c>
      <c r="AV87" s="565">
        <f t="shared" si="11"/>
      </c>
      <c r="AW87" s="566">
        <f t="shared" si="12"/>
      </c>
      <c r="AX87" s="76">
        <f t="shared" si="13"/>
      </c>
      <c r="AY87" s="77">
        <f t="shared" si="9"/>
      </c>
    </row>
    <row r="88" spans="2:51" ht="12.75">
      <c r="B88" s="32"/>
      <c r="C88" s="24" t="s">
        <v>65</v>
      </c>
      <c r="D88" s="12" t="s">
        <v>177</v>
      </c>
      <c r="E88" s="96"/>
      <c r="F88" s="97"/>
      <c r="G88" s="97"/>
      <c r="H88" s="97"/>
      <c r="I88" s="98"/>
      <c r="J88" s="96"/>
      <c r="K88" s="97"/>
      <c r="L88" s="97"/>
      <c r="M88" s="97"/>
      <c r="N88" s="98"/>
      <c r="O88" s="96"/>
      <c r="P88" s="97"/>
      <c r="Q88" s="97"/>
      <c r="R88" s="97"/>
      <c r="S88" s="98"/>
      <c r="T88" s="96"/>
      <c r="U88" s="97"/>
      <c r="V88" s="97"/>
      <c r="W88" s="97"/>
      <c r="X88" s="98"/>
      <c r="Y88" s="93"/>
      <c r="Z88" s="94"/>
      <c r="AA88" s="94"/>
      <c r="AB88" s="94"/>
      <c r="AC88" s="95"/>
      <c r="AD88" s="135"/>
      <c r="AE88" s="94"/>
      <c r="AF88" s="94"/>
      <c r="AG88" s="94"/>
      <c r="AH88" s="108"/>
      <c r="AI88" s="93"/>
      <c r="AJ88" s="94"/>
      <c r="AK88" s="94"/>
      <c r="AL88" s="94"/>
      <c r="AM88" s="95"/>
      <c r="AN88" s="135"/>
      <c r="AO88" s="94"/>
      <c r="AP88" s="94"/>
      <c r="AQ88" s="94"/>
      <c r="AR88" s="95"/>
      <c r="AS88" s="38"/>
      <c r="AT88" s="563">
        <f t="shared" si="8"/>
      </c>
      <c r="AU88" s="567">
        <f t="shared" si="10"/>
      </c>
      <c r="AV88" s="565">
        <f t="shared" si="11"/>
      </c>
      <c r="AW88" s="566">
        <f t="shared" si="12"/>
      </c>
      <c r="AX88" s="76">
        <f t="shared" si="13"/>
      </c>
      <c r="AY88" s="77">
        <f t="shared" si="9"/>
      </c>
    </row>
    <row r="89" spans="2:51" ht="15">
      <c r="B89" s="32"/>
      <c r="C89" s="25" t="s">
        <v>66</v>
      </c>
      <c r="D89" s="13" t="s">
        <v>178</v>
      </c>
      <c r="E89" s="96"/>
      <c r="F89" s="97"/>
      <c r="G89" s="97"/>
      <c r="H89" s="97"/>
      <c r="I89" s="98"/>
      <c r="J89" s="96"/>
      <c r="K89" s="97"/>
      <c r="L89" s="97"/>
      <c r="M89" s="97"/>
      <c r="N89" s="98"/>
      <c r="O89" s="96"/>
      <c r="P89" s="97"/>
      <c r="Q89" s="97"/>
      <c r="R89" s="97"/>
      <c r="S89" s="98"/>
      <c r="T89" s="96"/>
      <c r="U89" s="97"/>
      <c r="V89" s="97"/>
      <c r="W89" s="97"/>
      <c r="X89" s="98"/>
      <c r="Y89" s="93"/>
      <c r="Z89" s="94"/>
      <c r="AA89" s="94"/>
      <c r="AB89" s="94"/>
      <c r="AC89" s="95"/>
      <c r="AD89" s="135"/>
      <c r="AE89" s="94"/>
      <c r="AF89" s="94"/>
      <c r="AG89" s="94"/>
      <c r="AH89" s="108"/>
      <c r="AI89" s="93"/>
      <c r="AJ89" s="94"/>
      <c r="AK89" s="94"/>
      <c r="AL89" s="94"/>
      <c r="AM89" s="95"/>
      <c r="AN89" s="135"/>
      <c r="AO89" s="94"/>
      <c r="AP89" s="94"/>
      <c r="AQ89" s="94"/>
      <c r="AR89" s="95"/>
      <c r="AS89" s="38"/>
      <c r="AT89" s="563">
        <f t="shared" si="8"/>
      </c>
      <c r="AU89" s="567">
        <f t="shared" si="10"/>
      </c>
      <c r="AV89" s="565">
        <f t="shared" si="11"/>
      </c>
      <c r="AW89" s="566">
        <f t="shared" si="12"/>
      </c>
      <c r="AX89" s="76">
        <f t="shared" si="13"/>
      </c>
      <c r="AY89" s="77">
        <f t="shared" si="9"/>
      </c>
    </row>
    <row r="90" spans="2:51" ht="15">
      <c r="B90" s="32"/>
      <c r="C90" s="25" t="s">
        <v>67</v>
      </c>
      <c r="D90" s="13" t="s">
        <v>179</v>
      </c>
      <c r="E90" s="96"/>
      <c r="F90" s="97"/>
      <c r="G90" s="97"/>
      <c r="H90" s="97"/>
      <c r="I90" s="98"/>
      <c r="J90" s="96"/>
      <c r="K90" s="97"/>
      <c r="L90" s="97"/>
      <c r="M90" s="97"/>
      <c r="N90" s="98"/>
      <c r="O90" s="96"/>
      <c r="P90" s="97"/>
      <c r="Q90" s="97"/>
      <c r="R90" s="97"/>
      <c r="S90" s="98"/>
      <c r="T90" s="96"/>
      <c r="U90" s="97"/>
      <c r="V90" s="97"/>
      <c r="W90" s="97"/>
      <c r="X90" s="98"/>
      <c r="Y90" s="96"/>
      <c r="Z90" s="97"/>
      <c r="AA90" s="97"/>
      <c r="AB90" s="97"/>
      <c r="AC90" s="98"/>
      <c r="AD90" s="135"/>
      <c r="AE90" s="94"/>
      <c r="AF90" s="94"/>
      <c r="AG90" s="94"/>
      <c r="AH90" s="108"/>
      <c r="AI90" s="93"/>
      <c r="AJ90" s="94"/>
      <c r="AK90" s="94"/>
      <c r="AL90" s="94"/>
      <c r="AM90" s="95"/>
      <c r="AN90" s="135"/>
      <c r="AO90" s="94"/>
      <c r="AP90" s="94"/>
      <c r="AQ90" s="94"/>
      <c r="AR90" s="95"/>
      <c r="AS90" s="38"/>
      <c r="AT90" s="563">
        <f t="shared" si="8"/>
      </c>
      <c r="AU90" s="567">
        <f t="shared" si="10"/>
      </c>
      <c r="AV90" s="565">
        <f t="shared" si="11"/>
      </c>
      <c r="AW90" s="566">
        <f t="shared" si="12"/>
      </c>
      <c r="AX90" s="76">
        <f t="shared" si="13"/>
      </c>
      <c r="AY90" s="77">
        <f t="shared" si="9"/>
      </c>
    </row>
    <row r="91" spans="2:51" ht="12.75">
      <c r="B91" s="32"/>
      <c r="C91" s="24" t="s">
        <v>69</v>
      </c>
      <c r="D91" s="12" t="s">
        <v>181</v>
      </c>
      <c r="E91" s="96"/>
      <c r="F91" s="97"/>
      <c r="G91" s="97"/>
      <c r="H91" s="97"/>
      <c r="I91" s="98"/>
      <c r="J91" s="96"/>
      <c r="K91" s="97"/>
      <c r="L91" s="97"/>
      <c r="M91" s="97"/>
      <c r="N91" s="98"/>
      <c r="O91" s="96"/>
      <c r="P91" s="97"/>
      <c r="Q91" s="97"/>
      <c r="R91" s="97"/>
      <c r="S91" s="98"/>
      <c r="T91" s="93"/>
      <c r="U91" s="94"/>
      <c r="V91" s="94"/>
      <c r="W91" s="94"/>
      <c r="X91" s="95"/>
      <c r="Y91" s="93"/>
      <c r="Z91" s="94"/>
      <c r="AA91" s="94"/>
      <c r="AB91" s="94"/>
      <c r="AC91" s="95"/>
      <c r="AD91" s="135"/>
      <c r="AE91" s="94"/>
      <c r="AF91" s="94"/>
      <c r="AG91" s="94"/>
      <c r="AH91" s="108"/>
      <c r="AI91" s="93"/>
      <c r="AJ91" s="94"/>
      <c r="AK91" s="94"/>
      <c r="AL91" s="94"/>
      <c r="AM91" s="95"/>
      <c r="AN91" s="135"/>
      <c r="AO91" s="94"/>
      <c r="AP91" s="94"/>
      <c r="AQ91" s="94"/>
      <c r="AR91" s="95"/>
      <c r="AS91" s="38"/>
      <c r="AT91" s="563">
        <f t="shared" si="8"/>
      </c>
      <c r="AU91" s="567">
        <f t="shared" si="10"/>
      </c>
      <c r="AV91" s="565">
        <f t="shared" si="11"/>
      </c>
      <c r="AW91" s="566">
        <f t="shared" si="12"/>
      </c>
      <c r="AX91" s="76">
        <f t="shared" si="13"/>
      </c>
      <c r="AY91" s="77">
        <f t="shared" si="9"/>
      </c>
    </row>
    <row r="92" spans="2:51" ht="15">
      <c r="B92" s="32"/>
      <c r="C92" s="25" t="s">
        <v>70</v>
      </c>
      <c r="D92" s="13" t="s">
        <v>182</v>
      </c>
      <c r="E92" s="96"/>
      <c r="F92" s="97"/>
      <c r="G92" s="97"/>
      <c r="H92" s="97"/>
      <c r="I92" s="98"/>
      <c r="J92" s="96"/>
      <c r="K92" s="97"/>
      <c r="L92" s="97"/>
      <c r="M92" s="97"/>
      <c r="N92" s="98"/>
      <c r="O92" s="96"/>
      <c r="P92" s="97"/>
      <c r="Q92" s="97"/>
      <c r="R92" s="97"/>
      <c r="S92" s="98"/>
      <c r="T92" s="96"/>
      <c r="U92" s="97"/>
      <c r="V92" s="97"/>
      <c r="W92" s="97"/>
      <c r="X92" s="98"/>
      <c r="Y92" s="93"/>
      <c r="Z92" s="94"/>
      <c r="AA92" s="94"/>
      <c r="AB92" s="94"/>
      <c r="AC92" s="95"/>
      <c r="AD92" s="135"/>
      <c r="AE92" s="94"/>
      <c r="AF92" s="94"/>
      <c r="AG92" s="94"/>
      <c r="AH92" s="108"/>
      <c r="AI92" s="93"/>
      <c r="AJ92" s="94"/>
      <c r="AK92" s="94"/>
      <c r="AL92" s="94"/>
      <c r="AM92" s="95"/>
      <c r="AN92" s="135"/>
      <c r="AO92" s="94"/>
      <c r="AP92" s="94"/>
      <c r="AQ92" s="94"/>
      <c r="AR92" s="95"/>
      <c r="AS92" s="38"/>
      <c r="AT92" s="563">
        <f t="shared" si="8"/>
      </c>
      <c r="AU92" s="567">
        <f t="shared" si="10"/>
      </c>
      <c r="AV92" s="565">
        <f t="shared" si="11"/>
      </c>
      <c r="AW92" s="566">
        <f t="shared" si="12"/>
      </c>
      <c r="AX92" s="76">
        <f t="shared" si="13"/>
      </c>
      <c r="AY92" s="77">
        <f t="shared" si="9"/>
      </c>
    </row>
    <row r="93" spans="2:51" ht="15">
      <c r="B93" s="32"/>
      <c r="C93" s="25" t="s">
        <v>71</v>
      </c>
      <c r="D93" s="13" t="s">
        <v>183</v>
      </c>
      <c r="E93" s="96"/>
      <c r="F93" s="97"/>
      <c r="G93" s="97"/>
      <c r="H93" s="97"/>
      <c r="I93" s="98"/>
      <c r="J93" s="96"/>
      <c r="K93" s="97"/>
      <c r="L93" s="97"/>
      <c r="M93" s="97"/>
      <c r="N93" s="98"/>
      <c r="O93" s="96"/>
      <c r="P93" s="97"/>
      <c r="Q93" s="97"/>
      <c r="R93" s="97"/>
      <c r="S93" s="98"/>
      <c r="T93" s="96"/>
      <c r="U93" s="97"/>
      <c r="V93" s="97"/>
      <c r="W93" s="97"/>
      <c r="X93" s="98"/>
      <c r="Y93" s="96"/>
      <c r="Z93" s="97"/>
      <c r="AA93" s="97"/>
      <c r="AB93" s="97"/>
      <c r="AC93" s="98"/>
      <c r="AD93" s="135"/>
      <c r="AE93" s="94"/>
      <c r="AF93" s="94"/>
      <c r="AG93" s="94"/>
      <c r="AH93" s="108"/>
      <c r="AI93" s="93"/>
      <c r="AJ93" s="94"/>
      <c r="AK93" s="94"/>
      <c r="AL93" s="94"/>
      <c r="AM93" s="95"/>
      <c r="AN93" s="135"/>
      <c r="AO93" s="94"/>
      <c r="AP93" s="94"/>
      <c r="AQ93" s="94"/>
      <c r="AR93" s="95"/>
      <c r="AS93" s="38"/>
      <c r="AT93" s="563">
        <f t="shared" si="8"/>
      </c>
      <c r="AU93" s="567">
        <f t="shared" si="10"/>
      </c>
      <c r="AV93" s="565">
        <f t="shared" si="11"/>
      </c>
      <c r="AW93" s="566">
        <f t="shared" si="12"/>
      </c>
      <c r="AX93" s="76">
        <f t="shared" si="13"/>
      </c>
      <c r="AY93" s="77">
        <f t="shared" si="9"/>
      </c>
    </row>
    <row r="94" spans="2:51" ht="15">
      <c r="B94" s="32"/>
      <c r="C94" s="25" t="s">
        <v>72</v>
      </c>
      <c r="D94" s="13" t="s">
        <v>184</v>
      </c>
      <c r="E94" s="96"/>
      <c r="F94" s="97"/>
      <c r="G94" s="97"/>
      <c r="H94" s="97"/>
      <c r="I94" s="98"/>
      <c r="J94" s="96"/>
      <c r="K94" s="97"/>
      <c r="L94" s="97"/>
      <c r="M94" s="97"/>
      <c r="N94" s="98"/>
      <c r="O94" s="96"/>
      <c r="P94" s="97"/>
      <c r="Q94" s="97"/>
      <c r="R94" s="97"/>
      <c r="S94" s="98"/>
      <c r="T94" s="96"/>
      <c r="U94" s="97"/>
      <c r="V94" s="97"/>
      <c r="W94" s="97"/>
      <c r="X94" s="98"/>
      <c r="Y94" s="96"/>
      <c r="Z94" s="97"/>
      <c r="AA94" s="97"/>
      <c r="AB94" s="97"/>
      <c r="AC94" s="98"/>
      <c r="AD94" s="135"/>
      <c r="AE94" s="94"/>
      <c r="AF94" s="94"/>
      <c r="AG94" s="94"/>
      <c r="AH94" s="108"/>
      <c r="AI94" s="93"/>
      <c r="AJ94" s="94"/>
      <c r="AK94" s="94"/>
      <c r="AL94" s="94"/>
      <c r="AM94" s="95"/>
      <c r="AN94" s="135"/>
      <c r="AO94" s="94"/>
      <c r="AP94" s="94"/>
      <c r="AQ94" s="94"/>
      <c r="AR94" s="95"/>
      <c r="AS94" s="38"/>
      <c r="AT94" s="563">
        <f t="shared" si="8"/>
      </c>
      <c r="AU94" s="567">
        <f t="shared" si="10"/>
      </c>
      <c r="AV94" s="565">
        <f t="shared" si="11"/>
      </c>
      <c r="AW94" s="566">
        <f t="shared" si="12"/>
      </c>
      <c r="AX94" s="76">
        <f t="shared" si="13"/>
      </c>
      <c r="AY94" s="77">
        <f t="shared" si="9"/>
      </c>
    </row>
    <row r="95" spans="2:51" ht="15">
      <c r="B95" s="32"/>
      <c r="C95" s="26" t="s">
        <v>73</v>
      </c>
      <c r="D95" s="14" t="s">
        <v>185</v>
      </c>
      <c r="E95" s="96"/>
      <c r="F95" s="97"/>
      <c r="G95" s="97"/>
      <c r="H95" s="97"/>
      <c r="I95" s="98"/>
      <c r="J95" s="96"/>
      <c r="K95" s="97"/>
      <c r="L95" s="97"/>
      <c r="M95" s="97"/>
      <c r="N95" s="98"/>
      <c r="O95" s="96"/>
      <c r="P95" s="97"/>
      <c r="Q95" s="97"/>
      <c r="R95" s="97"/>
      <c r="S95" s="98"/>
      <c r="T95" s="96"/>
      <c r="U95" s="97"/>
      <c r="V95" s="97"/>
      <c r="W95" s="97"/>
      <c r="X95" s="98"/>
      <c r="Y95" s="96"/>
      <c r="Z95" s="97"/>
      <c r="AA95" s="97"/>
      <c r="AB95" s="97"/>
      <c r="AC95" s="98"/>
      <c r="AD95" s="135"/>
      <c r="AE95" s="94"/>
      <c r="AF95" s="94"/>
      <c r="AG95" s="94"/>
      <c r="AH95" s="108"/>
      <c r="AI95" s="93"/>
      <c r="AJ95" s="94"/>
      <c r="AK95" s="94"/>
      <c r="AL95" s="94"/>
      <c r="AM95" s="95"/>
      <c r="AN95" s="135"/>
      <c r="AO95" s="94"/>
      <c r="AP95" s="94"/>
      <c r="AQ95" s="94"/>
      <c r="AR95" s="95"/>
      <c r="AS95" s="38"/>
      <c r="AT95" s="563">
        <f t="shared" si="8"/>
      </c>
      <c r="AU95" s="567">
        <f t="shared" si="10"/>
      </c>
      <c r="AV95" s="565">
        <f t="shared" si="11"/>
      </c>
      <c r="AW95" s="566">
        <f t="shared" si="12"/>
      </c>
      <c r="AX95" s="76">
        <f t="shared" si="13"/>
      </c>
      <c r="AY95" s="77">
        <f t="shared" si="9"/>
      </c>
    </row>
    <row r="96" spans="2:51" ht="12.75">
      <c r="B96" s="32"/>
      <c r="C96" s="24" t="s">
        <v>24</v>
      </c>
      <c r="D96" s="12" t="s">
        <v>136</v>
      </c>
      <c r="E96" s="96"/>
      <c r="F96" s="97"/>
      <c r="G96" s="97"/>
      <c r="H96" s="97"/>
      <c r="I96" s="98"/>
      <c r="J96" s="96"/>
      <c r="K96" s="97"/>
      <c r="L96" s="97"/>
      <c r="M96" s="97"/>
      <c r="N96" s="98"/>
      <c r="O96" s="96"/>
      <c r="P96" s="97"/>
      <c r="Q96" s="97"/>
      <c r="R96" s="97"/>
      <c r="S96" s="98"/>
      <c r="T96" s="96"/>
      <c r="U96" s="97"/>
      <c r="V96" s="97"/>
      <c r="W96" s="97"/>
      <c r="X96" s="98"/>
      <c r="Y96" s="96"/>
      <c r="Z96" s="97"/>
      <c r="AA96" s="97"/>
      <c r="AB96" s="97"/>
      <c r="AC96" s="98"/>
      <c r="AD96" s="135"/>
      <c r="AE96" s="94"/>
      <c r="AF96" s="94"/>
      <c r="AG96" s="94"/>
      <c r="AH96" s="108"/>
      <c r="AI96" s="93"/>
      <c r="AJ96" s="94"/>
      <c r="AK96" s="94"/>
      <c r="AL96" s="94"/>
      <c r="AM96" s="95"/>
      <c r="AN96" s="135"/>
      <c r="AO96" s="94"/>
      <c r="AP96" s="94"/>
      <c r="AQ96" s="94"/>
      <c r="AR96" s="95"/>
      <c r="AS96" s="38"/>
      <c r="AT96" s="563">
        <f t="shared" si="8"/>
      </c>
      <c r="AU96" s="567">
        <f t="shared" si="10"/>
      </c>
      <c r="AV96" s="565">
        <f t="shared" si="11"/>
      </c>
      <c r="AW96" s="566">
        <f t="shared" si="12"/>
      </c>
      <c r="AX96" s="76">
        <f t="shared" si="13"/>
      </c>
      <c r="AY96" s="77">
        <f t="shared" si="9"/>
      </c>
    </row>
    <row r="97" spans="2:51" ht="15">
      <c r="B97" s="32"/>
      <c r="C97" s="25" t="s">
        <v>28</v>
      </c>
      <c r="D97" s="13" t="s">
        <v>140</v>
      </c>
      <c r="E97" s="96"/>
      <c r="F97" s="97"/>
      <c r="G97" s="97"/>
      <c r="H97" s="97"/>
      <c r="I97" s="98"/>
      <c r="J97" s="96"/>
      <c r="K97" s="97"/>
      <c r="L97" s="97"/>
      <c r="M97" s="97"/>
      <c r="N97" s="98"/>
      <c r="O97" s="96"/>
      <c r="P97" s="97"/>
      <c r="Q97" s="97"/>
      <c r="R97" s="97"/>
      <c r="S97" s="98"/>
      <c r="T97" s="96"/>
      <c r="U97" s="97"/>
      <c r="V97" s="97"/>
      <c r="W97" s="97"/>
      <c r="X97" s="98"/>
      <c r="Y97" s="96"/>
      <c r="Z97" s="97"/>
      <c r="AA97" s="97"/>
      <c r="AB97" s="97"/>
      <c r="AC97" s="98"/>
      <c r="AD97" s="135"/>
      <c r="AE97" s="94"/>
      <c r="AF97" s="94"/>
      <c r="AG97" s="94"/>
      <c r="AH97" s="108"/>
      <c r="AI97" s="93"/>
      <c r="AJ97" s="94"/>
      <c r="AK97" s="94"/>
      <c r="AL97" s="94"/>
      <c r="AM97" s="95"/>
      <c r="AN97" s="135"/>
      <c r="AO97" s="94"/>
      <c r="AP97" s="94"/>
      <c r="AQ97" s="94"/>
      <c r="AR97" s="95"/>
      <c r="AS97" s="38"/>
      <c r="AT97" s="563">
        <f t="shared" si="8"/>
      </c>
      <c r="AU97" s="567">
        <f t="shared" si="10"/>
      </c>
      <c r="AV97" s="565">
        <f t="shared" si="11"/>
      </c>
      <c r="AW97" s="566">
        <f t="shared" si="12"/>
      </c>
      <c r="AX97" s="76">
        <f t="shared" si="13"/>
      </c>
      <c r="AY97" s="77">
        <f t="shared" si="9"/>
      </c>
    </row>
    <row r="98" spans="2:51" ht="15">
      <c r="B98" s="32"/>
      <c r="C98" s="25" t="s">
        <v>74</v>
      </c>
      <c r="D98" s="13" t="s">
        <v>186</v>
      </c>
      <c r="E98" s="96"/>
      <c r="F98" s="97"/>
      <c r="G98" s="97"/>
      <c r="H98" s="97"/>
      <c r="I98" s="98"/>
      <c r="J98" s="96"/>
      <c r="K98" s="97"/>
      <c r="L98" s="97"/>
      <c r="M98" s="97"/>
      <c r="N98" s="98"/>
      <c r="O98" s="96"/>
      <c r="P98" s="97"/>
      <c r="Q98" s="97"/>
      <c r="R98" s="97"/>
      <c r="S98" s="98"/>
      <c r="T98" s="96"/>
      <c r="U98" s="97"/>
      <c r="V98" s="97"/>
      <c r="W98" s="97"/>
      <c r="X98" s="98"/>
      <c r="Y98" s="96"/>
      <c r="Z98" s="97"/>
      <c r="AA98" s="97"/>
      <c r="AB98" s="97"/>
      <c r="AC98" s="98"/>
      <c r="AD98" s="135"/>
      <c r="AE98" s="94"/>
      <c r="AF98" s="94"/>
      <c r="AG98" s="94"/>
      <c r="AH98" s="108"/>
      <c r="AI98" s="93"/>
      <c r="AJ98" s="94"/>
      <c r="AK98" s="94"/>
      <c r="AL98" s="94"/>
      <c r="AM98" s="95"/>
      <c r="AN98" s="135"/>
      <c r="AO98" s="94"/>
      <c r="AP98" s="94"/>
      <c r="AQ98" s="94"/>
      <c r="AR98" s="95"/>
      <c r="AS98" s="38"/>
      <c r="AT98" s="563">
        <f t="shared" si="8"/>
      </c>
      <c r="AU98" s="567">
        <f t="shared" si="10"/>
      </c>
      <c r="AV98" s="565">
        <f t="shared" si="11"/>
      </c>
      <c r="AW98" s="566">
        <f t="shared" si="12"/>
      </c>
      <c r="AX98" s="76">
        <f t="shared" si="13"/>
      </c>
      <c r="AY98" s="77">
        <f t="shared" si="9"/>
      </c>
    </row>
    <row r="99" spans="2:51" ht="15">
      <c r="B99" s="32"/>
      <c r="C99" s="25" t="s">
        <v>75</v>
      </c>
      <c r="D99" s="13" t="s">
        <v>187</v>
      </c>
      <c r="E99" s="96"/>
      <c r="F99" s="97"/>
      <c r="G99" s="97"/>
      <c r="H99" s="97"/>
      <c r="I99" s="98"/>
      <c r="J99" s="96"/>
      <c r="K99" s="97"/>
      <c r="L99" s="97"/>
      <c r="M99" s="97"/>
      <c r="N99" s="98"/>
      <c r="O99" s="96"/>
      <c r="P99" s="97"/>
      <c r="Q99" s="97"/>
      <c r="R99" s="97"/>
      <c r="S99" s="98"/>
      <c r="T99" s="96"/>
      <c r="U99" s="97"/>
      <c r="V99" s="97"/>
      <c r="W99" s="97"/>
      <c r="X99" s="98"/>
      <c r="Y99" s="93"/>
      <c r="Z99" s="94"/>
      <c r="AA99" s="94"/>
      <c r="AB99" s="94"/>
      <c r="AC99" s="95"/>
      <c r="AD99" s="135"/>
      <c r="AE99" s="94"/>
      <c r="AF99" s="94"/>
      <c r="AG99" s="94"/>
      <c r="AH99" s="108"/>
      <c r="AI99" s="93"/>
      <c r="AJ99" s="94"/>
      <c r="AK99" s="94"/>
      <c r="AL99" s="94"/>
      <c r="AM99" s="95"/>
      <c r="AN99" s="135"/>
      <c r="AO99" s="94"/>
      <c r="AP99" s="94"/>
      <c r="AQ99" s="94"/>
      <c r="AR99" s="95"/>
      <c r="AS99" s="38"/>
      <c r="AT99" s="563">
        <f t="shared" si="8"/>
      </c>
      <c r="AU99" s="567">
        <f t="shared" si="10"/>
      </c>
      <c r="AV99" s="565">
        <f t="shared" si="11"/>
      </c>
      <c r="AW99" s="566">
        <f t="shared" si="12"/>
      </c>
      <c r="AX99" s="76">
        <f t="shared" si="13"/>
      </c>
      <c r="AY99" s="77">
        <f t="shared" si="9"/>
      </c>
    </row>
    <row r="100" spans="2:51" ht="15">
      <c r="B100" s="32"/>
      <c r="C100" s="25" t="s">
        <v>76</v>
      </c>
      <c r="D100" s="13" t="s">
        <v>188</v>
      </c>
      <c r="E100" s="96"/>
      <c r="F100" s="97"/>
      <c r="G100" s="97"/>
      <c r="H100" s="97"/>
      <c r="I100" s="98"/>
      <c r="J100" s="96"/>
      <c r="K100" s="97"/>
      <c r="L100" s="97"/>
      <c r="M100" s="97"/>
      <c r="N100" s="98"/>
      <c r="O100" s="96"/>
      <c r="P100" s="97"/>
      <c r="Q100" s="97"/>
      <c r="R100" s="97"/>
      <c r="S100" s="98"/>
      <c r="T100" s="96"/>
      <c r="U100" s="97"/>
      <c r="V100" s="97"/>
      <c r="W100" s="97"/>
      <c r="X100" s="98"/>
      <c r="Y100" s="93"/>
      <c r="Z100" s="94"/>
      <c r="AA100" s="94"/>
      <c r="AB100" s="94"/>
      <c r="AC100" s="95"/>
      <c r="AD100" s="135"/>
      <c r="AE100" s="94"/>
      <c r="AF100" s="94"/>
      <c r="AG100" s="94"/>
      <c r="AH100" s="108"/>
      <c r="AI100" s="93"/>
      <c r="AJ100" s="94"/>
      <c r="AK100" s="94"/>
      <c r="AL100" s="94"/>
      <c r="AM100" s="95"/>
      <c r="AN100" s="135"/>
      <c r="AO100" s="94"/>
      <c r="AP100" s="94"/>
      <c r="AQ100" s="94"/>
      <c r="AR100" s="95"/>
      <c r="AS100" s="38"/>
      <c r="AT100" s="563">
        <f t="shared" si="8"/>
      </c>
      <c r="AU100" s="567">
        <f t="shared" si="10"/>
      </c>
      <c r="AV100" s="565">
        <f t="shared" si="11"/>
      </c>
      <c r="AW100" s="566">
        <f t="shared" si="12"/>
      </c>
      <c r="AX100" s="76">
        <f t="shared" si="13"/>
      </c>
      <c r="AY100" s="77">
        <f t="shared" si="9"/>
      </c>
    </row>
    <row r="101" spans="2:51" ht="15">
      <c r="B101" s="32"/>
      <c r="C101" s="25" t="s">
        <v>77</v>
      </c>
      <c r="D101" s="13" t="s">
        <v>189</v>
      </c>
      <c r="E101" s="96"/>
      <c r="F101" s="97"/>
      <c r="G101" s="97"/>
      <c r="H101" s="97"/>
      <c r="I101" s="98"/>
      <c r="J101" s="96"/>
      <c r="K101" s="97"/>
      <c r="L101" s="97"/>
      <c r="M101" s="97"/>
      <c r="N101" s="98"/>
      <c r="O101" s="96"/>
      <c r="P101" s="97"/>
      <c r="Q101" s="97"/>
      <c r="R101" s="97"/>
      <c r="S101" s="98"/>
      <c r="T101" s="96"/>
      <c r="U101" s="97"/>
      <c r="V101" s="97"/>
      <c r="W101" s="97"/>
      <c r="X101" s="98"/>
      <c r="Y101" s="96"/>
      <c r="Z101" s="97"/>
      <c r="AA101" s="97"/>
      <c r="AB101" s="97"/>
      <c r="AC101" s="98"/>
      <c r="AD101" s="135"/>
      <c r="AE101" s="94"/>
      <c r="AF101" s="94"/>
      <c r="AG101" s="94"/>
      <c r="AH101" s="108"/>
      <c r="AI101" s="93"/>
      <c r="AJ101" s="94"/>
      <c r="AK101" s="94"/>
      <c r="AL101" s="94"/>
      <c r="AM101" s="95"/>
      <c r="AN101" s="135"/>
      <c r="AO101" s="94"/>
      <c r="AP101" s="94"/>
      <c r="AQ101" s="94"/>
      <c r="AR101" s="95"/>
      <c r="AS101" s="38"/>
      <c r="AT101" s="563">
        <f t="shared" si="8"/>
      </c>
      <c r="AU101" s="567">
        <f t="shared" si="10"/>
      </c>
      <c r="AV101" s="565">
        <f t="shared" si="11"/>
      </c>
      <c r="AW101" s="566">
        <f t="shared" si="12"/>
      </c>
      <c r="AX101" s="76">
        <f t="shared" si="13"/>
      </c>
      <c r="AY101" s="77">
        <f t="shared" si="9"/>
      </c>
    </row>
    <row r="102" spans="2:51" ht="15">
      <c r="B102" s="32"/>
      <c r="C102" s="25" t="s">
        <v>78</v>
      </c>
      <c r="D102" s="13" t="s">
        <v>190</v>
      </c>
      <c r="E102" s="96"/>
      <c r="F102" s="97"/>
      <c r="G102" s="97"/>
      <c r="H102" s="97"/>
      <c r="I102" s="98"/>
      <c r="J102" s="96"/>
      <c r="K102" s="97"/>
      <c r="L102" s="97"/>
      <c r="M102" s="97"/>
      <c r="N102" s="98"/>
      <c r="O102" s="96"/>
      <c r="P102" s="97"/>
      <c r="Q102" s="97"/>
      <c r="R102" s="97"/>
      <c r="S102" s="98"/>
      <c r="T102" s="96"/>
      <c r="U102" s="97"/>
      <c r="V102" s="97"/>
      <c r="W102" s="97"/>
      <c r="X102" s="98"/>
      <c r="Y102" s="96"/>
      <c r="Z102" s="97"/>
      <c r="AA102" s="97"/>
      <c r="AB102" s="97"/>
      <c r="AC102" s="98"/>
      <c r="AD102" s="135"/>
      <c r="AE102" s="94"/>
      <c r="AF102" s="94"/>
      <c r="AG102" s="94"/>
      <c r="AH102" s="108"/>
      <c r="AI102" s="93"/>
      <c r="AJ102" s="94"/>
      <c r="AK102" s="94"/>
      <c r="AL102" s="94"/>
      <c r="AM102" s="95"/>
      <c r="AN102" s="135"/>
      <c r="AO102" s="94"/>
      <c r="AP102" s="94"/>
      <c r="AQ102" s="94"/>
      <c r="AR102" s="95"/>
      <c r="AS102" s="38"/>
      <c r="AT102" s="563">
        <f t="shared" si="8"/>
      </c>
      <c r="AU102" s="567">
        <f t="shared" si="10"/>
      </c>
      <c r="AV102" s="565">
        <f t="shared" si="11"/>
      </c>
      <c r="AW102" s="566">
        <f t="shared" si="12"/>
      </c>
      <c r="AX102" s="76">
        <f t="shared" si="13"/>
      </c>
      <c r="AY102" s="77">
        <f t="shared" si="9"/>
      </c>
    </row>
    <row r="103" spans="2:51" ht="15">
      <c r="B103" s="32"/>
      <c r="C103" s="25" t="s">
        <v>79</v>
      </c>
      <c r="D103" s="13" t="s">
        <v>191</v>
      </c>
      <c r="E103" s="96"/>
      <c r="F103" s="97"/>
      <c r="G103" s="97"/>
      <c r="H103" s="97"/>
      <c r="I103" s="98"/>
      <c r="J103" s="96"/>
      <c r="K103" s="97"/>
      <c r="L103" s="97"/>
      <c r="M103" s="97"/>
      <c r="N103" s="98"/>
      <c r="O103" s="96"/>
      <c r="P103" s="97"/>
      <c r="Q103" s="97"/>
      <c r="R103" s="97"/>
      <c r="S103" s="98"/>
      <c r="T103" s="96"/>
      <c r="U103" s="97"/>
      <c r="V103" s="97"/>
      <c r="W103" s="97"/>
      <c r="X103" s="98"/>
      <c r="Y103" s="93"/>
      <c r="Z103" s="94"/>
      <c r="AA103" s="94"/>
      <c r="AB103" s="94"/>
      <c r="AC103" s="95"/>
      <c r="AD103" s="135"/>
      <c r="AE103" s="94"/>
      <c r="AF103" s="94"/>
      <c r="AG103" s="94"/>
      <c r="AH103" s="108"/>
      <c r="AI103" s="93"/>
      <c r="AJ103" s="94"/>
      <c r="AK103" s="94"/>
      <c r="AL103" s="94"/>
      <c r="AM103" s="95"/>
      <c r="AN103" s="135"/>
      <c r="AO103" s="94"/>
      <c r="AP103" s="94"/>
      <c r="AQ103" s="94"/>
      <c r="AR103" s="95"/>
      <c r="AS103" s="38"/>
      <c r="AT103" s="563">
        <f t="shared" si="8"/>
      </c>
      <c r="AU103" s="567">
        <f t="shared" si="10"/>
      </c>
      <c r="AV103" s="565">
        <f t="shared" si="11"/>
      </c>
      <c r="AW103" s="566">
        <f t="shared" si="12"/>
      </c>
      <c r="AX103" s="76">
        <f t="shared" si="13"/>
      </c>
      <c r="AY103" s="77">
        <f t="shared" si="9"/>
      </c>
    </row>
    <row r="104" spans="2:51" ht="15">
      <c r="B104" s="32"/>
      <c r="C104" s="25" t="s">
        <v>80</v>
      </c>
      <c r="D104" s="13" t="s">
        <v>192</v>
      </c>
      <c r="E104" s="96"/>
      <c r="F104" s="97"/>
      <c r="G104" s="97"/>
      <c r="H104" s="97"/>
      <c r="I104" s="98"/>
      <c r="J104" s="96"/>
      <c r="K104" s="97"/>
      <c r="L104" s="97"/>
      <c r="M104" s="97"/>
      <c r="N104" s="98"/>
      <c r="O104" s="96"/>
      <c r="P104" s="97"/>
      <c r="Q104" s="97"/>
      <c r="R104" s="97"/>
      <c r="S104" s="98"/>
      <c r="T104" s="96"/>
      <c r="U104" s="97"/>
      <c r="V104" s="97"/>
      <c r="W104" s="97"/>
      <c r="X104" s="98"/>
      <c r="Y104" s="93"/>
      <c r="Z104" s="94"/>
      <c r="AA104" s="94"/>
      <c r="AB104" s="94"/>
      <c r="AC104" s="95"/>
      <c r="AD104" s="135"/>
      <c r="AE104" s="94"/>
      <c r="AF104" s="94"/>
      <c r="AG104" s="94"/>
      <c r="AH104" s="108"/>
      <c r="AI104" s="93"/>
      <c r="AJ104" s="94"/>
      <c r="AK104" s="94"/>
      <c r="AL104" s="94"/>
      <c r="AM104" s="95"/>
      <c r="AN104" s="135"/>
      <c r="AO104" s="94"/>
      <c r="AP104" s="94"/>
      <c r="AQ104" s="94"/>
      <c r="AR104" s="95"/>
      <c r="AS104" s="38"/>
      <c r="AT104" s="563">
        <f t="shared" si="8"/>
      </c>
      <c r="AU104" s="567">
        <f t="shared" si="10"/>
      </c>
      <c r="AV104" s="565">
        <f t="shared" si="11"/>
      </c>
      <c r="AW104" s="566">
        <f t="shared" si="12"/>
      </c>
      <c r="AX104" s="76">
        <f t="shared" si="13"/>
      </c>
      <c r="AY104" s="77">
        <f t="shared" si="9"/>
      </c>
    </row>
    <row r="105" spans="2:51" ht="15">
      <c r="B105" s="32"/>
      <c r="C105" s="25" t="s">
        <v>81</v>
      </c>
      <c r="D105" s="13" t="s">
        <v>193</v>
      </c>
      <c r="E105" s="96"/>
      <c r="F105" s="97"/>
      <c r="G105" s="97"/>
      <c r="H105" s="97"/>
      <c r="I105" s="98"/>
      <c r="J105" s="96"/>
      <c r="K105" s="97"/>
      <c r="L105" s="97"/>
      <c r="M105" s="97"/>
      <c r="N105" s="98"/>
      <c r="O105" s="96"/>
      <c r="P105" s="97"/>
      <c r="Q105" s="97"/>
      <c r="R105" s="97"/>
      <c r="S105" s="98"/>
      <c r="T105" s="96"/>
      <c r="U105" s="97"/>
      <c r="V105" s="97"/>
      <c r="W105" s="97"/>
      <c r="X105" s="98"/>
      <c r="Y105" s="96"/>
      <c r="Z105" s="97"/>
      <c r="AA105" s="97"/>
      <c r="AB105" s="97"/>
      <c r="AC105" s="98"/>
      <c r="AD105" s="140"/>
      <c r="AE105" s="97"/>
      <c r="AF105" s="97"/>
      <c r="AG105" s="97"/>
      <c r="AH105" s="62"/>
      <c r="AI105" s="93"/>
      <c r="AJ105" s="94"/>
      <c r="AK105" s="94"/>
      <c r="AL105" s="94"/>
      <c r="AM105" s="95"/>
      <c r="AN105" s="140"/>
      <c r="AO105" s="97"/>
      <c r="AP105" s="97"/>
      <c r="AQ105" s="97"/>
      <c r="AR105" s="98"/>
      <c r="AS105" s="38"/>
      <c r="AT105" s="563">
        <f t="shared" si="8"/>
      </c>
      <c r="AU105" s="567">
        <f t="shared" si="10"/>
      </c>
      <c r="AV105" s="565">
        <f t="shared" si="11"/>
      </c>
      <c r="AW105" s="566">
        <f t="shared" si="12"/>
      </c>
      <c r="AX105" s="76">
        <f t="shared" si="13"/>
      </c>
      <c r="AY105" s="77">
        <f t="shared" si="9"/>
      </c>
    </row>
    <row r="106" spans="2:51" ht="15">
      <c r="B106" s="32"/>
      <c r="C106" s="25" t="s">
        <v>82</v>
      </c>
      <c r="D106" s="13" t="s">
        <v>194</v>
      </c>
      <c r="E106" s="99"/>
      <c r="F106" s="100"/>
      <c r="G106" s="100"/>
      <c r="H106" s="100"/>
      <c r="I106" s="101"/>
      <c r="J106" s="99"/>
      <c r="K106" s="100"/>
      <c r="L106" s="100"/>
      <c r="M106" s="100"/>
      <c r="N106" s="101"/>
      <c r="O106" s="99"/>
      <c r="P106" s="100"/>
      <c r="Q106" s="100"/>
      <c r="R106" s="100"/>
      <c r="S106" s="101"/>
      <c r="T106" s="99"/>
      <c r="U106" s="100"/>
      <c r="V106" s="100"/>
      <c r="W106" s="100"/>
      <c r="X106" s="101"/>
      <c r="Y106" s="99"/>
      <c r="Z106" s="100"/>
      <c r="AA106" s="100"/>
      <c r="AB106" s="100"/>
      <c r="AC106" s="101"/>
      <c r="AD106" s="141"/>
      <c r="AE106" s="100"/>
      <c r="AF106" s="100"/>
      <c r="AG106" s="100"/>
      <c r="AH106" s="109"/>
      <c r="AI106" s="99"/>
      <c r="AJ106" s="100"/>
      <c r="AK106" s="100"/>
      <c r="AL106" s="100"/>
      <c r="AM106" s="101"/>
      <c r="AN106" s="141"/>
      <c r="AO106" s="100"/>
      <c r="AP106" s="100"/>
      <c r="AQ106" s="100"/>
      <c r="AR106" s="101"/>
      <c r="AS106" s="38"/>
      <c r="AT106" s="563">
        <f t="shared" si="8"/>
      </c>
      <c r="AU106" s="567">
        <f t="shared" si="10"/>
      </c>
      <c r="AV106" s="565">
        <f t="shared" si="11"/>
      </c>
      <c r="AW106" s="566">
        <f t="shared" si="12"/>
      </c>
      <c r="AX106" s="76">
        <f t="shared" si="13"/>
      </c>
      <c r="AY106" s="77">
        <f t="shared" si="9"/>
      </c>
    </row>
    <row r="107" spans="2:51" ht="15">
      <c r="B107" s="32"/>
      <c r="C107" s="25" t="s">
        <v>83</v>
      </c>
      <c r="D107" s="13" t="s">
        <v>195</v>
      </c>
      <c r="E107" s="99"/>
      <c r="F107" s="100"/>
      <c r="G107" s="100"/>
      <c r="H107" s="100"/>
      <c r="I107" s="101"/>
      <c r="J107" s="99"/>
      <c r="K107" s="100"/>
      <c r="L107" s="100"/>
      <c r="M107" s="100"/>
      <c r="N107" s="101"/>
      <c r="O107" s="99"/>
      <c r="P107" s="100"/>
      <c r="Q107" s="100"/>
      <c r="R107" s="100"/>
      <c r="S107" s="101"/>
      <c r="T107" s="99"/>
      <c r="U107" s="100"/>
      <c r="V107" s="100"/>
      <c r="W107" s="100"/>
      <c r="X107" s="101"/>
      <c r="Y107" s="99"/>
      <c r="Z107" s="100"/>
      <c r="AA107" s="100"/>
      <c r="AB107" s="100"/>
      <c r="AC107" s="101"/>
      <c r="AD107" s="141"/>
      <c r="AE107" s="100"/>
      <c r="AF107" s="100"/>
      <c r="AG107" s="100"/>
      <c r="AH107" s="109"/>
      <c r="AI107" s="99"/>
      <c r="AJ107" s="100"/>
      <c r="AK107" s="100"/>
      <c r="AL107" s="100"/>
      <c r="AM107" s="101"/>
      <c r="AN107" s="141"/>
      <c r="AO107" s="100"/>
      <c r="AP107" s="100"/>
      <c r="AQ107" s="100"/>
      <c r="AR107" s="101"/>
      <c r="AS107" s="38"/>
      <c r="AT107" s="563">
        <f t="shared" si="8"/>
      </c>
      <c r="AU107" s="567">
        <f t="shared" si="10"/>
      </c>
      <c r="AV107" s="565">
        <f t="shared" si="11"/>
      </c>
      <c r="AW107" s="566">
        <f t="shared" si="12"/>
      </c>
      <c r="AX107" s="76">
        <f t="shared" si="13"/>
      </c>
      <c r="AY107" s="77">
        <f t="shared" si="9"/>
      </c>
    </row>
    <row r="108" spans="2:51" ht="15">
      <c r="B108" s="32"/>
      <c r="C108" s="25" t="s">
        <v>84</v>
      </c>
      <c r="D108" s="13" t="s">
        <v>196</v>
      </c>
      <c r="E108" s="99"/>
      <c r="F108" s="100"/>
      <c r="G108" s="100"/>
      <c r="H108" s="100"/>
      <c r="I108" s="101"/>
      <c r="J108" s="99"/>
      <c r="K108" s="100"/>
      <c r="L108" s="100"/>
      <c r="M108" s="100"/>
      <c r="N108" s="101"/>
      <c r="O108" s="99"/>
      <c r="P108" s="100"/>
      <c r="Q108" s="100"/>
      <c r="R108" s="100"/>
      <c r="S108" s="101"/>
      <c r="T108" s="99"/>
      <c r="U108" s="100"/>
      <c r="V108" s="100"/>
      <c r="W108" s="100"/>
      <c r="X108" s="101"/>
      <c r="Y108" s="99"/>
      <c r="Z108" s="100"/>
      <c r="AA108" s="100"/>
      <c r="AB108" s="100"/>
      <c r="AC108" s="101"/>
      <c r="AD108" s="141"/>
      <c r="AE108" s="100"/>
      <c r="AF108" s="100"/>
      <c r="AG108" s="100"/>
      <c r="AH108" s="109"/>
      <c r="AI108" s="99"/>
      <c r="AJ108" s="100"/>
      <c r="AK108" s="100"/>
      <c r="AL108" s="100"/>
      <c r="AM108" s="101"/>
      <c r="AN108" s="141"/>
      <c r="AO108" s="100"/>
      <c r="AP108" s="100"/>
      <c r="AQ108" s="100"/>
      <c r="AR108" s="101"/>
      <c r="AS108" s="38"/>
      <c r="AT108" s="563">
        <f t="shared" si="8"/>
      </c>
      <c r="AU108" s="567">
        <f t="shared" si="10"/>
      </c>
      <c r="AV108" s="565">
        <f t="shared" si="11"/>
      </c>
      <c r="AW108" s="566">
        <f t="shared" si="12"/>
      </c>
      <c r="AX108" s="76">
        <f t="shared" si="13"/>
      </c>
      <c r="AY108" s="77">
        <f t="shared" si="9"/>
      </c>
    </row>
    <row r="109" spans="2:51" ht="15">
      <c r="B109" s="32"/>
      <c r="C109" s="25" t="s">
        <v>85</v>
      </c>
      <c r="D109" s="13" t="s">
        <v>197</v>
      </c>
      <c r="E109" s="99"/>
      <c r="F109" s="100"/>
      <c r="G109" s="100"/>
      <c r="H109" s="100"/>
      <c r="I109" s="101"/>
      <c r="J109" s="99"/>
      <c r="K109" s="100"/>
      <c r="L109" s="100"/>
      <c r="M109" s="100"/>
      <c r="N109" s="101"/>
      <c r="O109" s="99"/>
      <c r="P109" s="100"/>
      <c r="Q109" s="100"/>
      <c r="R109" s="100"/>
      <c r="S109" s="101"/>
      <c r="T109" s="99"/>
      <c r="U109" s="100"/>
      <c r="V109" s="100"/>
      <c r="W109" s="100"/>
      <c r="X109" s="101"/>
      <c r="Y109" s="99"/>
      <c r="Z109" s="100"/>
      <c r="AA109" s="100"/>
      <c r="AB109" s="100"/>
      <c r="AC109" s="101"/>
      <c r="AD109" s="141"/>
      <c r="AE109" s="100"/>
      <c r="AF109" s="100"/>
      <c r="AG109" s="100"/>
      <c r="AH109" s="109"/>
      <c r="AI109" s="99"/>
      <c r="AJ109" s="100"/>
      <c r="AK109" s="100"/>
      <c r="AL109" s="100"/>
      <c r="AM109" s="101"/>
      <c r="AN109" s="141"/>
      <c r="AO109" s="100"/>
      <c r="AP109" s="100"/>
      <c r="AQ109" s="100"/>
      <c r="AR109" s="101"/>
      <c r="AS109" s="38"/>
      <c r="AT109" s="563">
        <f t="shared" si="8"/>
      </c>
      <c r="AU109" s="567">
        <f t="shared" si="10"/>
      </c>
      <c r="AV109" s="565">
        <f t="shared" si="11"/>
      </c>
      <c r="AW109" s="566">
        <f t="shared" si="12"/>
      </c>
      <c r="AX109" s="76">
        <f t="shared" si="13"/>
      </c>
      <c r="AY109" s="77">
        <f t="shared" si="9"/>
      </c>
    </row>
    <row r="110" spans="2:51" ht="15">
      <c r="B110" s="32"/>
      <c r="C110" s="25" t="s">
        <v>86</v>
      </c>
      <c r="D110" s="13" t="s">
        <v>198</v>
      </c>
      <c r="E110" s="96"/>
      <c r="F110" s="97"/>
      <c r="G110" s="97"/>
      <c r="H110" s="97"/>
      <c r="I110" s="98"/>
      <c r="J110" s="96"/>
      <c r="K110" s="97"/>
      <c r="L110" s="97"/>
      <c r="M110" s="97"/>
      <c r="N110" s="98"/>
      <c r="O110" s="96"/>
      <c r="P110" s="97"/>
      <c r="Q110" s="97"/>
      <c r="R110" s="97"/>
      <c r="S110" s="98"/>
      <c r="T110" s="96"/>
      <c r="U110" s="97"/>
      <c r="V110" s="97"/>
      <c r="W110" s="97"/>
      <c r="X110" s="98"/>
      <c r="Y110" s="93"/>
      <c r="Z110" s="94"/>
      <c r="AA110" s="94"/>
      <c r="AB110" s="94"/>
      <c r="AC110" s="95"/>
      <c r="AD110" s="135"/>
      <c r="AE110" s="94"/>
      <c r="AF110" s="94"/>
      <c r="AG110" s="94"/>
      <c r="AH110" s="108"/>
      <c r="AI110" s="93"/>
      <c r="AJ110" s="94"/>
      <c r="AK110" s="94"/>
      <c r="AL110" s="94"/>
      <c r="AM110" s="95"/>
      <c r="AN110" s="135"/>
      <c r="AO110" s="94"/>
      <c r="AP110" s="94"/>
      <c r="AQ110" s="94"/>
      <c r="AR110" s="95"/>
      <c r="AS110" s="38"/>
      <c r="AT110" s="563">
        <f t="shared" si="8"/>
      </c>
      <c r="AU110" s="567">
        <f t="shared" si="10"/>
      </c>
      <c r="AV110" s="565">
        <f t="shared" si="11"/>
      </c>
      <c r="AW110" s="566">
        <f t="shared" si="12"/>
      </c>
      <c r="AX110" s="76">
        <f t="shared" si="13"/>
      </c>
      <c r="AY110" s="77">
        <f t="shared" si="9"/>
      </c>
    </row>
    <row r="111" spans="2:51" ht="15">
      <c r="B111" s="32"/>
      <c r="C111" s="25" t="s">
        <v>87</v>
      </c>
      <c r="D111" s="13" t="s">
        <v>199</v>
      </c>
      <c r="E111" s="96"/>
      <c r="F111" s="97"/>
      <c r="G111" s="97"/>
      <c r="H111" s="97"/>
      <c r="I111" s="98"/>
      <c r="J111" s="96"/>
      <c r="K111" s="97"/>
      <c r="L111" s="97"/>
      <c r="M111" s="97"/>
      <c r="N111" s="98"/>
      <c r="O111" s="96"/>
      <c r="P111" s="97"/>
      <c r="Q111" s="97"/>
      <c r="R111" s="97"/>
      <c r="S111" s="98"/>
      <c r="T111" s="96"/>
      <c r="U111" s="97"/>
      <c r="V111" s="97"/>
      <c r="W111" s="97"/>
      <c r="X111" s="98"/>
      <c r="Y111" s="93"/>
      <c r="Z111" s="94"/>
      <c r="AA111" s="94"/>
      <c r="AB111" s="94"/>
      <c r="AC111" s="95"/>
      <c r="AD111" s="135"/>
      <c r="AE111" s="94"/>
      <c r="AF111" s="94"/>
      <c r="AG111" s="94"/>
      <c r="AH111" s="108"/>
      <c r="AI111" s="93"/>
      <c r="AJ111" s="94"/>
      <c r="AK111" s="94"/>
      <c r="AL111" s="94"/>
      <c r="AM111" s="95"/>
      <c r="AN111" s="135"/>
      <c r="AO111" s="94"/>
      <c r="AP111" s="94"/>
      <c r="AQ111" s="94"/>
      <c r="AR111" s="95"/>
      <c r="AS111" s="38"/>
      <c r="AT111" s="563">
        <f t="shared" si="8"/>
      </c>
      <c r="AU111" s="567">
        <f t="shared" si="10"/>
      </c>
      <c r="AV111" s="565">
        <f t="shared" si="11"/>
      </c>
      <c r="AW111" s="566">
        <f t="shared" si="12"/>
      </c>
      <c r="AX111" s="76">
        <f t="shared" si="13"/>
      </c>
      <c r="AY111" s="77">
        <f t="shared" si="9"/>
      </c>
    </row>
    <row r="112" spans="2:51" ht="15">
      <c r="B112" s="32"/>
      <c r="C112" s="25" t="s">
        <v>88</v>
      </c>
      <c r="D112" s="13" t="s">
        <v>200</v>
      </c>
      <c r="E112" s="96"/>
      <c r="F112" s="97"/>
      <c r="G112" s="97"/>
      <c r="H112" s="97"/>
      <c r="I112" s="98"/>
      <c r="J112" s="96"/>
      <c r="K112" s="97"/>
      <c r="L112" s="97"/>
      <c r="M112" s="97"/>
      <c r="N112" s="98"/>
      <c r="O112" s="96"/>
      <c r="P112" s="97"/>
      <c r="Q112" s="97"/>
      <c r="R112" s="97"/>
      <c r="S112" s="98"/>
      <c r="T112" s="96"/>
      <c r="U112" s="97"/>
      <c r="V112" s="97"/>
      <c r="W112" s="97"/>
      <c r="X112" s="98"/>
      <c r="Y112" s="93"/>
      <c r="Z112" s="94"/>
      <c r="AA112" s="94"/>
      <c r="AB112" s="94"/>
      <c r="AC112" s="95"/>
      <c r="AD112" s="135"/>
      <c r="AE112" s="94"/>
      <c r="AF112" s="94"/>
      <c r="AG112" s="94"/>
      <c r="AH112" s="108"/>
      <c r="AI112" s="93"/>
      <c r="AJ112" s="94"/>
      <c r="AK112" s="94"/>
      <c r="AL112" s="94"/>
      <c r="AM112" s="95"/>
      <c r="AN112" s="135"/>
      <c r="AO112" s="94"/>
      <c r="AP112" s="94"/>
      <c r="AQ112" s="94"/>
      <c r="AR112" s="95"/>
      <c r="AS112" s="38"/>
      <c r="AT112" s="563">
        <f t="shared" si="8"/>
      </c>
      <c r="AU112" s="567">
        <f t="shared" si="10"/>
      </c>
      <c r="AV112" s="565">
        <f t="shared" si="11"/>
      </c>
      <c r="AW112" s="566">
        <f t="shared" si="12"/>
      </c>
      <c r="AX112" s="76">
        <f t="shared" si="13"/>
      </c>
      <c r="AY112" s="77">
        <f t="shared" si="9"/>
      </c>
    </row>
    <row r="113" spans="2:51" ht="15">
      <c r="B113" s="32"/>
      <c r="C113" s="25" t="s">
        <v>89</v>
      </c>
      <c r="D113" s="13" t="s">
        <v>201</v>
      </c>
      <c r="E113" s="96"/>
      <c r="F113" s="97"/>
      <c r="G113" s="97"/>
      <c r="H113" s="97"/>
      <c r="I113" s="98"/>
      <c r="J113" s="96"/>
      <c r="K113" s="97"/>
      <c r="L113" s="97"/>
      <c r="M113" s="97"/>
      <c r="N113" s="98"/>
      <c r="O113" s="96"/>
      <c r="P113" s="97"/>
      <c r="Q113" s="97"/>
      <c r="R113" s="97"/>
      <c r="S113" s="98"/>
      <c r="T113" s="96"/>
      <c r="U113" s="97"/>
      <c r="V113" s="97"/>
      <c r="W113" s="97"/>
      <c r="X113" s="98"/>
      <c r="Y113" s="93"/>
      <c r="Z113" s="94"/>
      <c r="AA113" s="94"/>
      <c r="AB113" s="94"/>
      <c r="AC113" s="95"/>
      <c r="AD113" s="135"/>
      <c r="AE113" s="94"/>
      <c r="AF113" s="94"/>
      <c r="AG113" s="94"/>
      <c r="AH113" s="108"/>
      <c r="AI113" s="93"/>
      <c r="AJ113" s="94"/>
      <c r="AK113" s="94"/>
      <c r="AL113" s="94"/>
      <c r="AM113" s="95"/>
      <c r="AN113" s="135"/>
      <c r="AO113" s="94"/>
      <c r="AP113" s="94"/>
      <c r="AQ113" s="94"/>
      <c r="AR113" s="95"/>
      <c r="AS113" s="38"/>
      <c r="AT113" s="563">
        <f aca="true" t="shared" si="14" ref="AT113:AT130">IF(AS113=0,"",(AS113/SUM(C$6:C$7)*100))</f>
      </c>
      <c r="AU113" s="567">
        <f t="shared" si="10"/>
      </c>
      <c r="AV113" s="565">
        <f t="shared" si="11"/>
      </c>
      <c r="AW113" s="566">
        <f t="shared" si="12"/>
      </c>
      <c r="AX113" s="76">
        <f t="shared" si="13"/>
      </c>
      <c r="AY113" s="77">
        <f t="shared" si="9"/>
      </c>
    </row>
    <row r="114" spans="2:51" ht="15">
      <c r="B114" s="32"/>
      <c r="C114" s="25" t="s">
        <v>90</v>
      </c>
      <c r="D114" s="13" t="s">
        <v>202</v>
      </c>
      <c r="E114" s="96"/>
      <c r="F114" s="97"/>
      <c r="G114" s="97"/>
      <c r="H114" s="97"/>
      <c r="I114" s="98"/>
      <c r="J114" s="96"/>
      <c r="K114" s="97"/>
      <c r="L114" s="97"/>
      <c r="M114" s="97"/>
      <c r="N114" s="98"/>
      <c r="O114" s="96"/>
      <c r="P114" s="97"/>
      <c r="Q114" s="97"/>
      <c r="R114" s="97"/>
      <c r="S114" s="98"/>
      <c r="T114" s="96"/>
      <c r="U114" s="97"/>
      <c r="V114" s="97"/>
      <c r="W114" s="97"/>
      <c r="X114" s="98"/>
      <c r="Y114" s="93"/>
      <c r="Z114" s="94"/>
      <c r="AA114" s="94"/>
      <c r="AB114" s="94"/>
      <c r="AC114" s="95"/>
      <c r="AD114" s="135"/>
      <c r="AE114" s="94"/>
      <c r="AF114" s="94"/>
      <c r="AG114" s="94"/>
      <c r="AH114" s="108"/>
      <c r="AI114" s="93"/>
      <c r="AJ114" s="94"/>
      <c r="AK114" s="94"/>
      <c r="AL114" s="94"/>
      <c r="AM114" s="95"/>
      <c r="AN114" s="135"/>
      <c r="AO114" s="94"/>
      <c r="AP114" s="94"/>
      <c r="AQ114" s="94"/>
      <c r="AR114" s="95"/>
      <c r="AS114" s="38"/>
      <c r="AT114" s="563">
        <f t="shared" si="14"/>
      </c>
      <c r="AU114" s="567">
        <f t="shared" si="10"/>
      </c>
      <c r="AV114" s="565">
        <f t="shared" si="11"/>
      </c>
      <c r="AW114" s="566">
        <f t="shared" si="12"/>
      </c>
      <c r="AX114" s="76">
        <f t="shared" si="13"/>
      </c>
      <c r="AY114" s="77">
        <f aca="true" t="shared" si="15" ref="AY114:AY128">IF(SUM(AU114:AW114)=0,"",(((SUM(AU114:AU114)*2)+(SUM(AV114:AV114)*1.5)+(SUM(AW114:AW114)*1))/SUM(AU114:AW114)))</f>
      </c>
    </row>
    <row r="115" spans="2:51" ht="15">
      <c r="B115" s="32"/>
      <c r="C115" s="25" t="s">
        <v>91</v>
      </c>
      <c r="D115" s="13" t="s">
        <v>203</v>
      </c>
      <c r="E115" s="96"/>
      <c r="F115" s="97"/>
      <c r="G115" s="97"/>
      <c r="H115" s="97"/>
      <c r="I115" s="98"/>
      <c r="J115" s="96"/>
      <c r="K115" s="97"/>
      <c r="L115" s="97"/>
      <c r="M115" s="97"/>
      <c r="N115" s="98"/>
      <c r="O115" s="96"/>
      <c r="P115" s="97"/>
      <c r="Q115" s="97"/>
      <c r="R115" s="97"/>
      <c r="S115" s="98"/>
      <c r="T115" s="96"/>
      <c r="U115" s="97"/>
      <c r="V115" s="97"/>
      <c r="W115" s="97"/>
      <c r="X115" s="98"/>
      <c r="Y115" s="93"/>
      <c r="Z115" s="94"/>
      <c r="AA115" s="94"/>
      <c r="AB115" s="94"/>
      <c r="AC115" s="95"/>
      <c r="AD115" s="135"/>
      <c r="AE115" s="94"/>
      <c r="AF115" s="94"/>
      <c r="AG115" s="94"/>
      <c r="AH115" s="108"/>
      <c r="AI115" s="93"/>
      <c r="AJ115" s="94"/>
      <c r="AK115" s="94"/>
      <c r="AL115" s="94"/>
      <c r="AM115" s="95"/>
      <c r="AN115" s="135"/>
      <c r="AO115" s="94"/>
      <c r="AP115" s="94"/>
      <c r="AQ115" s="94"/>
      <c r="AR115" s="95"/>
      <c r="AS115" s="38"/>
      <c r="AT115" s="563">
        <f t="shared" si="14"/>
      </c>
      <c r="AU115" s="567">
        <f t="shared" si="10"/>
      </c>
      <c r="AV115" s="565">
        <f t="shared" si="11"/>
      </c>
      <c r="AW115" s="566">
        <f t="shared" si="12"/>
      </c>
      <c r="AX115" s="76">
        <f t="shared" si="13"/>
      </c>
      <c r="AY115" s="77">
        <f t="shared" si="15"/>
      </c>
    </row>
    <row r="116" spans="2:51" ht="15">
      <c r="B116" s="32"/>
      <c r="C116" s="25" t="s">
        <v>92</v>
      </c>
      <c r="D116" s="13" t="s">
        <v>204</v>
      </c>
      <c r="E116" s="96"/>
      <c r="F116" s="97"/>
      <c r="G116" s="97"/>
      <c r="H116" s="97"/>
      <c r="I116" s="98"/>
      <c r="J116" s="96"/>
      <c r="K116" s="97"/>
      <c r="L116" s="97"/>
      <c r="M116" s="97"/>
      <c r="N116" s="98"/>
      <c r="O116" s="96"/>
      <c r="P116" s="97"/>
      <c r="Q116" s="97"/>
      <c r="R116" s="97"/>
      <c r="S116" s="98"/>
      <c r="T116" s="96"/>
      <c r="U116" s="97"/>
      <c r="V116" s="97"/>
      <c r="W116" s="97"/>
      <c r="X116" s="98"/>
      <c r="Y116" s="93"/>
      <c r="Z116" s="94"/>
      <c r="AA116" s="94"/>
      <c r="AB116" s="94"/>
      <c r="AC116" s="95"/>
      <c r="AD116" s="135"/>
      <c r="AE116" s="94"/>
      <c r="AF116" s="94"/>
      <c r="AG116" s="94"/>
      <c r="AH116" s="108"/>
      <c r="AI116" s="93"/>
      <c r="AJ116" s="94"/>
      <c r="AK116" s="94"/>
      <c r="AL116" s="94"/>
      <c r="AM116" s="95"/>
      <c r="AN116" s="135"/>
      <c r="AO116" s="94"/>
      <c r="AP116" s="94"/>
      <c r="AQ116" s="94"/>
      <c r="AR116" s="95"/>
      <c r="AS116" s="38"/>
      <c r="AT116" s="563">
        <f t="shared" si="14"/>
      </c>
      <c r="AU116" s="567">
        <f t="shared" si="10"/>
      </c>
      <c r="AV116" s="565">
        <f t="shared" si="11"/>
      </c>
      <c r="AW116" s="566">
        <f t="shared" si="12"/>
      </c>
      <c r="AX116" s="76">
        <f t="shared" si="13"/>
      </c>
      <c r="AY116" s="77">
        <f t="shared" si="15"/>
      </c>
    </row>
    <row r="117" spans="2:51" ht="15">
      <c r="B117" s="32"/>
      <c r="C117" s="25" t="s">
        <v>93</v>
      </c>
      <c r="D117" s="13" t="s">
        <v>205</v>
      </c>
      <c r="E117" s="96"/>
      <c r="F117" s="97"/>
      <c r="G117" s="97"/>
      <c r="H117" s="97"/>
      <c r="I117" s="98"/>
      <c r="J117" s="96"/>
      <c r="K117" s="97"/>
      <c r="L117" s="97"/>
      <c r="M117" s="97"/>
      <c r="N117" s="98"/>
      <c r="O117" s="96"/>
      <c r="P117" s="97"/>
      <c r="Q117" s="97"/>
      <c r="R117" s="97"/>
      <c r="S117" s="98"/>
      <c r="T117" s="96"/>
      <c r="U117" s="97"/>
      <c r="V117" s="97"/>
      <c r="W117" s="97"/>
      <c r="X117" s="98"/>
      <c r="Y117" s="93"/>
      <c r="Z117" s="94"/>
      <c r="AA117" s="94"/>
      <c r="AB117" s="94"/>
      <c r="AC117" s="95"/>
      <c r="AD117" s="135"/>
      <c r="AE117" s="94"/>
      <c r="AF117" s="94"/>
      <c r="AG117" s="94"/>
      <c r="AH117" s="108"/>
      <c r="AI117" s="93"/>
      <c r="AJ117" s="94"/>
      <c r="AK117" s="94"/>
      <c r="AL117" s="94"/>
      <c r="AM117" s="95"/>
      <c r="AN117" s="135"/>
      <c r="AO117" s="94"/>
      <c r="AP117" s="94"/>
      <c r="AQ117" s="94"/>
      <c r="AR117" s="95"/>
      <c r="AS117" s="38"/>
      <c r="AT117" s="563">
        <f t="shared" si="14"/>
      </c>
      <c r="AU117" s="567">
        <f t="shared" si="10"/>
      </c>
      <c r="AV117" s="565">
        <f t="shared" si="11"/>
      </c>
      <c r="AW117" s="566">
        <f t="shared" si="12"/>
      </c>
      <c r="AX117" s="76">
        <f t="shared" si="13"/>
      </c>
      <c r="AY117" s="77">
        <f t="shared" si="15"/>
      </c>
    </row>
    <row r="118" spans="2:51" ht="15">
      <c r="B118" s="32"/>
      <c r="C118" s="25" t="s">
        <v>94</v>
      </c>
      <c r="D118" s="13" t="s">
        <v>206</v>
      </c>
      <c r="E118" s="96"/>
      <c r="F118" s="97"/>
      <c r="G118" s="97"/>
      <c r="H118" s="97"/>
      <c r="I118" s="98"/>
      <c r="J118" s="96"/>
      <c r="K118" s="97"/>
      <c r="L118" s="97"/>
      <c r="M118" s="97"/>
      <c r="N118" s="98"/>
      <c r="O118" s="96"/>
      <c r="P118" s="97"/>
      <c r="Q118" s="97"/>
      <c r="R118" s="97"/>
      <c r="S118" s="98"/>
      <c r="T118" s="96"/>
      <c r="U118" s="97"/>
      <c r="V118" s="97"/>
      <c r="W118" s="97"/>
      <c r="X118" s="98"/>
      <c r="Y118" s="93"/>
      <c r="Z118" s="94"/>
      <c r="AA118" s="94"/>
      <c r="AB118" s="94"/>
      <c r="AC118" s="95"/>
      <c r="AD118" s="135"/>
      <c r="AE118" s="94"/>
      <c r="AF118" s="94"/>
      <c r="AG118" s="94"/>
      <c r="AH118" s="108"/>
      <c r="AI118" s="93"/>
      <c r="AJ118" s="94"/>
      <c r="AK118" s="94"/>
      <c r="AL118" s="94"/>
      <c r="AM118" s="95"/>
      <c r="AN118" s="135"/>
      <c r="AO118" s="94"/>
      <c r="AP118" s="94"/>
      <c r="AQ118" s="94"/>
      <c r="AR118" s="95"/>
      <c r="AS118" s="38"/>
      <c r="AT118" s="563">
        <f t="shared" si="14"/>
      </c>
      <c r="AU118" s="567">
        <f t="shared" si="10"/>
      </c>
      <c r="AV118" s="565">
        <f t="shared" si="11"/>
      </c>
      <c r="AW118" s="566">
        <f t="shared" si="12"/>
      </c>
      <c r="AX118" s="76">
        <f t="shared" si="13"/>
      </c>
      <c r="AY118" s="77">
        <f t="shared" si="15"/>
      </c>
    </row>
    <row r="119" spans="2:51" ht="15">
      <c r="B119" s="32"/>
      <c r="C119" s="25" t="s">
        <v>95</v>
      </c>
      <c r="D119" s="13" t="s">
        <v>207</v>
      </c>
      <c r="E119" s="96"/>
      <c r="F119" s="97"/>
      <c r="G119" s="97"/>
      <c r="H119" s="97"/>
      <c r="I119" s="98"/>
      <c r="J119" s="96"/>
      <c r="K119" s="97"/>
      <c r="L119" s="97"/>
      <c r="M119" s="97"/>
      <c r="N119" s="98"/>
      <c r="O119" s="96"/>
      <c r="P119" s="97"/>
      <c r="Q119" s="97"/>
      <c r="R119" s="97"/>
      <c r="S119" s="98"/>
      <c r="T119" s="96"/>
      <c r="U119" s="97"/>
      <c r="V119" s="97"/>
      <c r="W119" s="97"/>
      <c r="X119" s="98"/>
      <c r="Y119" s="96"/>
      <c r="Z119" s="97"/>
      <c r="AA119" s="97"/>
      <c r="AB119" s="97"/>
      <c r="AC119" s="98"/>
      <c r="AD119" s="135"/>
      <c r="AE119" s="94"/>
      <c r="AF119" s="94"/>
      <c r="AG119" s="94"/>
      <c r="AH119" s="108"/>
      <c r="AI119" s="93"/>
      <c r="AJ119" s="94"/>
      <c r="AK119" s="94"/>
      <c r="AL119" s="94"/>
      <c r="AM119" s="95"/>
      <c r="AN119" s="135"/>
      <c r="AO119" s="94"/>
      <c r="AP119" s="94"/>
      <c r="AQ119" s="94"/>
      <c r="AR119" s="95"/>
      <c r="AS119" s="38"/>
      <c r="AT119" s="563">
        <f t="shared" si="14"/>
      </c>
      <c r="AU119" s="567">
        <f t="shared" si="10"/>
      </c>
      <c r="AV119" s="565">
        <f t="shared" si="11"/>
      </c>
      <c r="AW119" s="566">
        <f t="shared" si="12"/>
      </c>
      <c r="AX119" s="76">
        <f t="shared" si="13"/>
      </c>
      <c r="AY119" s="77">
        <f t="shared" si="15"/>
      </c>
    </row>
    <row r="120" spans="2:51" ht="15">
      <c r="B120" s="32"/>
      <c r="C120" s="25" t="s">
        <v>96</v>
      </c>
      <c r="D120" s="13" t="s">
        <v>208</v>
      </c>
      <c r="E120" s="96"/>
      <c r="F120" s="97"/>
      <c r="G120" s="97"/>
      <c r="H120" s="97"/>
      <c r="I120" s="98"/>
      <c r="J120" s="96"/>
      <c r="K120" s="97"/>
      <c r="L120" s="97"/>
      <c r="M120" s="97"/>
      <c r="N120" s="98"/>
      <c r="O120" s="96"/>
      <c r="P120" s="97"/>
      <c r="Q120" s="97"/>
      <c r="R120" s="97"/>
      <c r="S120" s="98"/>
      <c r="T120" s="96"/>
      <c r="U120" s="97"/>
      <c r="V120" s="97"/>
      <c r="W120" s="97"/>
      <c r="X120" s="98"/>
      <c r="Y120" s="93"/>
      <c r="Z120" s="94"/>
      <c r="AA120" s="94"/>
      <c r="AB120" s="94"/>
      <c r="AC120" s="95"/>
      <c r="AD120" s="135"/>
      <c r="AE120" s="94"/>
      <c r="AF120" s="94"/>
      <c r="AG120" s="94"/>
      <c r="AH120" s="108"/>
      <c r="AI120" s="93"/>
      <c r="AJ120" s="94"/>
      <c r="AK120" s="94"/>
      <c r="AL120" s="94"/>
      <c r="AM120" s="95"/>
      <c r="AN120" s="135"/>
      <c r="AO120" s="94"/>
      <c r="AP120" s="94"/>
      <c r="AQ120" s="94"/>
      <c r="AR120" s="95"/>
      <c r="AS120" s="38"/>
      <c r="AT120" s="563">
        <f t="shared" si="14"/>
      </c>
      <c r="AU120" s="567">
        <f t="shared" si="10"/>
      </c>
      <c r="AV120" s="565">
        <f t="shared" si="11"/>
      </c>
      <c r="AW120" s="566">
        <f t="shared" si="12"/>
      </c>
      <c r="AX120" s="76">
        <f t="shared" si="13"/>
      </c>
      <c r="AY120" s="77">
        <f t="shared" si="15"/>
      </c>
    </row>
    <row r="121" spans="2:51" ht="15">
      <c r="B121" s="32"/>
      <c r="C121" s="25" t="s">
        <v>97</v>
      </c>
      <c r="D121" s="13" t="s">
        <v>209</v>
      </c>
      <c r="E121" s="96"/>
      <c r="F121" s="97"/>
      <c r="G121" s="97"/>
      <c r="H121" s="97"/>
      <c r="I121" s="98"/>
      <c r="J121" s="96"/>
      <c r="K121" s="97"/>
      <c r="L121" s="97"/>
      <c r="M121" s="97"/>
      <c r="N121" s="98"/>
      <c r="O121" s="96"/>
      <c r="P121" s="97"/>
      <c r="Q121" s="97"/>
      <c r="R121" s="97"/>
      <c r="S121" s="98"/>
      <c r="T121" s="96"/>
      <c r="U121" s="97"/>
      <c r="V121" s="97"/>
      <c r="W121" s="97"/>
      <c r="X121" s="98"/>
      <c r="Y121" s="93"/>
      <c r="Z121" s="94"/>
      <c r="AA121" s="94"/>
      <c r="AB121" s="94"/>
      <c r="AC121" s="95"/>
      <c r="AD121" s="135"/>
      <c r="AE121" s="94"/>
      <c r="AF121" s="94"/>
      <c r="AG121" s="94"/>
      <c r="AH121" s="108"/>
      <c r="AI121" s="93"/>
      <c r="AJ121" s="94"/>
      <c r="AK121" s="94"/>
      <c r="AL121" s="94"/>
      <c r="AM121" s="95"/>
      <c r="AN121" s="135"/>
      <c r="AO121" s="94"/>
      <c r="AP121" s="94"/>
      <c r="AQ121" s="94"/>
      <c r="AR121" s="95"/>
      <c r="AS121" s="38"/>
      <c r="AT121" s="563">
        <f t="shared" si="14"/>
      </c>
      <c r="AU121" s="567">
        <f t="shared" si="10"/>
      </c>
      <c r="AV121" s="565">
        <f t="shared" si="11"/>
      </c>
      <c r="AW121" s="566">
        <f t="shared" si="12"/>
      </c>
      <c r="AX121" s="76">
        <f t="shared" si="13"/>
      </c>
      <c r="AY121" s="77">
        <f t="shared" si="15"/>
      </c>
    </row>
    <row r="122" spans="2:51" ht="15">
      <c r="B122" s="32"/>
      <c r="C122" s="25" t="s">
        <v>98</v>
      </c>
      <c r="D122" s="13" t="s">
        <v>210</v>
      </c>
      <c r="E122" s="96"/>
      <c r="F122" s="97"/>
      <c r="G122" s="97"/>
      <c r="H122" s="97"/>
      <c r="I122" s="98"/>
      <c r="J122" s="96"/>
      <c r="K122" s="97"/>
      <c r="L122" s="97"/>
      <c r="M122" s="97"/>
      <c r="N122" s="98"/>
      <c r="O122" s="96"/>
      <c r="P122" s="97"/>
      <c r="Q122" s="97"/>
      <c r="R122" s="97"/>
      <c r="S122" s="98"/>
      <c r="T122" s="96"/>
      <c r="U122" s="97"/>
      <c r="V122" s="97"/>
      <c r="W122" s="97"/>
      <c r="X122" s="98"/>
      <c r="Y122" s="96"/>
      <c r="Z122" s="97"/>
      <c r="AA122" s="97"/>
      <c r="AB122" s="97"/>
      <c r="AC122" s="98"/>
      <c r="AD122" s="135"/>
      <c r="AE122" s="94"/>
      <c r="AF122" s="94"/>
      <c r="AG122" s="94"/>
      <c r="AH122" s="108"/>
      <c r="AI122" s="93"/>
      <c r="AJ122" s="94"/>
      <c r="AK122" s="94"/>
      <c r="AL122" s="94"/>
      <c r="AM122" s="95"/>
      <c r="AN122" s="135"/>
      <c r="AO122" s="94"/>
      <c r="AP122" s="94"/>
      <c r="AQ122" s="94"/>
      <c r="AR122" s="95"/>
      <c r="AS122" s="38"/>
      <c r="AT122" s="563">
        <f t="shared" si="14"/>
      </c>
      <c r="AU122" s="567">
        <f t="shared" si="10"/>
      </c>
      <c r="AV122" s="565">
        <f t="shared" si="11"/>
      </c>
      <c r="AW122" s="566">
        <f t="shared" si="12"/>
      </c>
      <c r="AX122" s="76">
        <f t="shared" si="13"/>
      </c>
      <c r="AY122" s="77"/>
    </row>
    <row r="123" spans="2:51" ht="15">
      <c r="B123" s="32"/>
      <c r="C123" s="25" t="s">
        <v>99</v>
      </c>
      <c r="D123" s="13" t="s">
        <v>211</v>
      </c>
      <c r="E123" s="96"/>
      <c r="F123" s="97"/>
      <c r="G123" s="97"/>
      <c r="H123" s="97"/>
      <c r="I123" s="98"/>
      <c r="J123" s="96"/>
      <c r="K123" s="97"/>
      <c r="L123" s="97"/>
      <c r="M123" s="97"/>
      <c r="N123" s="98"/>
      <c r="O123" s="96"/>
      <c r="P123" s="97"/>
      <c r="Q123" s="97"/>
      <c r="R123" s="97"/>
      <c r="S123" s="98"/>
      <c r="T123" s="96"/>
      <c r="U123" s="97"/>
      <c r="V123" s="97"/>
      <c r="W123" s="97"/>
      <c r="X123" s="98"/>
      <c r="Y123" s="96"/>
      <c r="Z123" s="97"/>
      <c r="AA123" s="97"/>
      <c r="AB123" s="97"/>
      <c r="AC123" s="98"/>
      <c r="AD123" s="135"/>
      <c r="AE123" s="94"/>
      <c r="AF123" s="94"/>
      <c r="AG123" s="94"/>
      <c r="AH123" s="108"/>
      <c r="AI123" s="93"/>
      <c r="AJ123" s="94"/>
      <c r="AK123" s="94"/>
      <c r="AL123" s="94"/>
      <c r="AM123" s="95"/>
      <c r="AN123" s="135"/>
      <c r="AO123" s="94"/>
      <c r="AP123" s="94"/>
      <c r="AQ123" s="94"/>
      <c r="AR123" s="95"/>
      <c r="AS123" s="38"/>
      <c r="AT123" s="563">
        <f t="shared" si="14"/>
      </c>
      <c r="AU123" s="567">
        <f t="shared" si="10"/>
      </c>
      <c r="AV123" s="565">
        <f t="shared" si="11"/>
      </c>
      <c r="AW123" s="566">
        <f t="shared" si="12"/>
      </c>
      <c r="AX123" s="76">
        <f t="shared" si="13"/>
      </c>
      <c r="AY123" s="77"/>
    </row>
    <row r="124" spans="2:51" ht="15">
      <c r="B124" s="32"/>
      <c r="C124" s="25" t="s">
        <v>100</v>
      </c>
      <c r="D124" s="13" t="s">
        <v>212</v>
      </c>
      <c r="E124" s="96"/>
      <c r="F124" s="97"/>
      <c r="G124" s="97"/>
      <c r="H124" s="97"/>
      <c r="I124" s="98"/>
      <c r="J124" s="96"/>
      <c r="K124" s="97"/>
      <c r="L124" s="97"/>
      <c r="M124" s="97"/>
      <c r="N124" s="98"/>
      <c r="O124" s="96"/>
      <c r="P124" s="97"/>
      <c r="Q124" s="97"/>
      <c r="R124" s="97"/>
      <c r="S124" s="98"/>
      <c r="T124" s="96"/>
      <c r="U124" s="97"/>
      <c r="V124" s="97"/>
      <c r="W124" s="97"/>
      <c r="X124" s="98"/>
      <c r="Y124" s="96"/>
      <c r="Z124" s="97"/>
      <c r="AA124" s="97"/>
      <c r="AB124" s="97"/>
      <c r="AC124" s="98"/>
      <c r="AD124" s="135"/>
      <c r="AE124" s="94"/>
      <c r="AF124" s="94"/>
      <c r="AG124" s="94"/>
      <c r="AH124" s="108"/>
      <c r="AI124" s="93"/>
      <c r="AJ124" s="94"/>
      <c r="AK124" s="94"/>
      <c r="AL124" s="94"/>
      <c r="AM124" s="95"/>
      <c r="AN124" s="135"/>
      <c r="AO124" s="94"/>
      <c r="AP124" s="94"/>
      <c r="AQ124" s="94"/>
      <c r="AR124" s="95"/>
      <c r="AS124" s="38"/>
      <c r="AT124" s="563">
        <f t="shared" si="14"/>
      </c>
      <c r="AU124" s="567">
        <f t="shared" si="10"/>
      </c>
      <c r="AV124" s="565">
        <f t="shared" si="11"/>
      </c>
      <c r="AW124" s="566">
        <f t="shared" si="12"/>
      </c>
      <c r="AX124" s="76">
        <f t="shared" si="13"/>
      </c>
      <c r="AY124" s="77"/>
    </row>
    <row r="125" spans="2:51" ht="15">
      <c r="B125" s="32"/>
      <c r="C125" s="25" t="s">
        <v>101</v>
      </c>
      <c r="D125" s="13" t="s">
        <v>213</v>
      </c>
      <c r="E125" s="96"/>
      <c r="F125" s="97"/>
      <c r="G125" s="97"/>
      <c r="H125" s="97"/>
      <c r="I125" s="98"/>
      <c r="J125" s="96"/>
      <c r="K125" s="97"/>
      <c r="L125" s="97"/>
      <c r="M125" s="97"/>
      <c r="N125" s="98"/>
      <c r="O125" s="96"/>
      <c r="P125" s="97"/>
      <c r="Q125" s="97"/>
      <c r="R125" s="97"/>
      <c r="S125" s="98"/>
      <c r="T125" s="96"/>
      <c r="U125" s="97"/>
      <c r="V125" s="97"/>
      <c r="W125" s="97"/>
      <c r="X125" s="98"/>
      <c r="Y125" s="93"/>
      <c r="Z125" s="94"/>
      <c r="AA125" s="94"/>
      <c r="AB125" s="94"/>
      <c r="AC125" s="95"/>
      <c r="AD125" s="135"/>
      <c r="AE125" s="94"/>
      <c r="AF125" s="94"/>
      <c r="AG125" s="94"/>
      <c r="AH125" s="108"/>
      <c r="AI125" s="93"/>
      <c r="AJ125" s="94"/>
      <c r="AK125" s="94"/>
      <c r="AL125" s="94"/>
      <c r="AM125" s="95"/>
      <c r="AN125" s="135"/>
      <c r="AO125" s="94"/>
      <c r="AP125" s="94"/>
      <c r="AQ125" s="94"/>
      <c r="AR125" s="95"/>
      <c r="AS125" s="38"/>
      <c r="AT125" s="563">
        <f t="shared" si="14"/>
      </c>
      <c r="AU125" s="567">
        <f t="shared" si="10"/>
      </c>
      <c r="AV125" s="565">
        <f t="shared" si="11"/>
      </c>
      <c r="AW125" s="566">
        <f t="shared" si="12"/>
      </c>
      <c r="AX125" s="76">
        <f t="shared" si="13"/>
      </c>
      <c r="AY125" s="77"/>
    </row>
    <row r="126" spans="2:51" ht="15">
      <c r="B126" s="32"/>
      <c r="C126" s="25" t="s">
        <v>102</v>
      </c>
      <c r="D126" s="13" t="s">
        <v>214</v>
      </c>
      <c r="E126" s="96"/>
      <c r="F126" s="97"/>
      <c r="G126" s="97"/>
      <c r="H126" s="97"/>
      <c r="I126" s="98"/>
      <c r="J126" s="96"/>
      <c r="K126" s="97"/>
      <c r="L126" s="97"/>
      <c r="M126" s="97"/>
      <c r="N126" s="98"/>
      <c r="O126" s="96"/>
      <c r="P126" s="97"/>
      <c r="Q126" s="97"/>
      <c r="R126" s="97"/>
      <c r="S126" s="98"/>
      <c r="T126" s="96"/>
      <c r="U126" s="97"/>
      <c r="V126" s="97"/>
      <c r="W126" s="97"/>
      <c r="X126" s="98"/>
      <c r="Y126" s="93"/>
      <c r="Z126" s="94"/>
      <c r="AA126" s="94"/>
      <c r="AB126" s="94"/>
      <c r="AC126" s="95"/>
      <c r="AD126" s="135"/>
      <c r="AE126" s="94"/>
      <c r="AF126" s="94"/>
      <c r="AG126" s="94"/>
      <c r="AH126" s="108"/>
      <c r="AI126" s="93"/>
      <c r="AJ126" s="94"/>
      <c r="AK126" s="94"/>
      <c r="AL126" s="94"/>
      <c r="AM126" s="95"/>
      <c r="AN126" s="135"/>
      <c r="AO126" s="94"/>
      <c r="AP126" s="94"/>
      <c r="AQ126" s="94"/>
      <c r="AR126" s="95"/>
      <c r="AS126" s="38"/>
      <c r="AT126" s="563">
        <f t="shared" si="14"/>
      </c>
      <c r="AU126" s="567">
        <f t="shared" si="10"/>
      </c>
      <c r="AV126" s="565">
        <f t="shared" si="11"/>
      </c>
      <c r="AW126" s="566">
        <f t="shared" si="12"/>
      </c>
      <c r="AX126" s="76">
        <f t="shared" si="13"/>
      </c>
      <c r="AY126" s="77">
        <f t="shared" si="15"/>
      </c>
    </row>
    <row r="127" spans="2:51" ht="15">
      <c r="B127" s="32"/>
      <c r="C127" s="25" t="s">
        <v>103</v>
      </c>
      <c r="D127" s="13" t="s">
        <v>215</v>
      </c>
      <c r="E127" s="96"/>
      <c r="F127" s="97"/>
      <c r="G127" s="97"/>
      <c r="H127" s="97"/>
      <c r="I127" s="98"/>
      <c r="J127" s="96"/>
      <c r="K127" s="97"/>
      <c r="L127" s="97"/>
      <c r="M127" s="97"/>
      <c r="N127" s="98"/>
      <c r="O127" s="96"/>
      <c r="P127" s="97"/>
      <c r="Q127" s="97"/>
      <c r="R127" s="97"/>
      <c r="S127" s="98"/>
      <c r="T127" s="96"/>
      <c r="U127" s="97"/>
      <c r="V127" s="97"/>
      <c r="W127" s="97"/>
      <c r="X127" s="98"/>
      <c r="Y127" s="93"/>
      <c r="Z127" s="94"/>
      <c r="AA127" s="94"/>
      <c r="AB127" s="94"/>
      <c r="AC127" s="95"/>
      <c r="AD127" s="135"/>
      <c r="AE127" s="94"/>
      <c r="AF127" s="94"/>
      <c r="AG127" s="94"/>
      <c r="AH127" s="108"/>
      <c r="AI127" s="93"/>
      <c r="AJ127" s="94"/>
      <c r="AK127" s="94"/>
      <c r="AL127" s="94"/>
      <c r="AM127" s="95"/>
      <c r="AN127" s="135"/>
      <c r="AO127" s="94"/>
      <c r="AP127" s="94"/>
      <c r="AQ127" s="94"/>
      <c r="AR127" s="95"/>
      <c r="AS127" s="38"/>
      <c r="AT127" s="563">
        <f t="shared" si="14"/>
      </c>
      <c r="AU127" s="567">
        <f t="shared" si="10"/>
      </c>
      <c r="AV127" s="565">
        <f t="shared" si="11"/>
      </c>
      <c r="AW127" s="566">
        <f t="shared" si="12"/>
      </c>
      <c r="AX127" s="76">
        <f t="shared" si="13"/>
      </c>
      <c r="AY127" s="77">
        <f t="shared" si="15"/>
      </c>
    </row>
    <row r="128" spans="2:51" ht="15">
      <c r="B128" s="32"/>
      <c r="C128" s="25" t="s">
        <v>104</v>
      </c>
      <c r="D128" s="13" t="s">
        <v>216</v>
      </c>
      <c r="E128" s="96"/>
      <c r="F128" s="97"/>
      <c r="G128" s="97"/>
      <c r="H128" s="97"/>
      <c r="I128" s="98"/>
      <c r="J128" s="96"/>
      <c r="K128" s="97"/>
      <c r="L128" s="97"/>
      <c r="M128" s="97"/>
      <c r="N128" s="98"/>
      <c r="O128" s="96"/>
      <c r="P128" s="97"/>
      <c r="Q128" s="97"/>
      <c r="R128" s="97"/>
      <c r="S128" s="98"/>
      <c r="T128" s="96"/>
      <c r="U128" s="97"/>
      <c r="V128" s="97"/>
      <c r="W128" s="97"/>
      <c r="X128" s="98"/>
      <c r="Y128" s="93"/>
      <c r="Z128" s="94"/>
      <c r="AA128" s="94"/>
      <c r="AB128" s="94"/>
      <c r="AC128" s="95"/>
      <c r="AD128" s="135"/>
      <c r="AE128" s="94"/>
      <c r="AF128" s="94"/>
      <c r="AG128" s="94"/>
      <c r="AH128" s="108"/>
      <c r="AI128" s="93"/>
      <c r="AJ128" s="94"/>
      <c r="AK128" s="94"/>
      <c r="AL128" s="94"/>
      <c r="AM128" s="95"/>
      <c r="AN128" s="135"/>
      <c r="AO128" s="94"/>
      <c r="AP128" s="94"/>
      <c r="AQ128" s="94"/>
      <c r="AR128" s="95"/>
      <c r="AS128" s="38"/>
      <c r="AT128" s="563">
        <f t="shared" si="14"/>
      </c>
      <c r="AU128" s="567">
        <f t="shared" si="10"/>
      </c>
      <c r="AV128" s="565">
        <f t="shared" si="11"/>
      </c>
      <c r="AW128" s="566">
        <f t="shared" si="12"/>
      </c>
      <c r="AX128" s="76">
        <f t="shared" si="13"/>
      </c>
      <c r="AY128" s="77">
        <f t="shared" si="15"/>
      </c>
    </row>
    <row r="129" spans="2:51" ht="15">
      <c r="B129" s="32"/>
      <c r="C129" s="25" t="s">
        <v>105</v>
      </c>
      <c r="D129" s="13" t="s">
        <v>217</v>
      </c>
      <c r="E129" s="96"/>
      <c r="F129" s="97"/>
      <c r="G129" s="97"/>
      <c r="H129" s="97"/>
      <c r="I129" s="98"/>
      <c r="J129" s="96"/>
      <c r="K129" s="97"/>
      <c r="L129" s="97"/>
      <c r="M129" s="97"/>
      <c r="N129" s="98"/>
      <c r="O129" s="96"/>
      <c r="P129" s="97"/>
      <c r="Q129" s="97"/>
      <c r="R129" s="97"/>
      <c r="S129" s="98"/>
      <c r="T129" s="96"/>
      <c r="U129" s="97"/>
      <c r="V129" s="97"/>
      <c r="W129" s="97"/>
      <c r="X129" s="98"/>
      <c r="Y129" s="93"/>
      <c r="Z129" s="94"/>
      <c r="AA129" s="94"/>
      <c r="AB129" s="94"/>
      <c r="AC129" s="95"/>
      <c r="AD129" s="135"/>
      <c r="AE129" s="94"/>
      <c r="AF129" s="94"/>
      <c r="AG129" s="94"/>
      <c r="AH129" s="108"/>
      <c r="AI129" s="93"/>
      <c r="AJ129" s="94"/>
      <c r="AK129" s="94"/>
      <c r="AL129" s="94"/>
      <c r="AM129" s="95"/>
      <c r="AN129" s="135"/>
      <c r="AO129" s="94"/>
      <c r="AP129" s="94"/>
      <c r="AQ129" s="94"/>
      <c r="AR129" s="95"/>
      <c r="AS129" s="38"/>
      <c r="AT129" s="563">
        <f t="shared" si="14"/>
      </c>
      <c r="AU129" s="567">
        <f t="shared" si="10"/>
      </c>
      <c r="AV129" s="565">
        <f t="shared" si="11"/>
      </c>
      <c r="AW129" s="566">
        <f t="shared" si="12"/>
      </c>
      <c r="AX129" s="76">
        <f t="shared" si="13"/>
      </c>
      <c r="AY129" s="77">
        <f>IF(SUM(AU129:AW129)=0,"",(((((-0.5)*AU129)+(0.5*#REF!)+(0.75*#REF!)+(1*#REF!))*2)+((((-0.5)*AV129)+(0.5*#REF!)+(0.75*#REF!)+(1*#REF!))*1.5)+((((-0.5)*AW129)+(0.5*#REF!)+(0.75*#REF!)+(1*#REF!))*1))/SUM(AU129:AW129))</f>
      </c>
    </row>
    <row r="130" spans="2:51" ht="15.75" thickBot="1">
      <c r="B130" s="33"/>
      <c r="C130" s="27" t="s">
        <v>106</v>
      </c>
      <c r="D130" s="15" t="s">
        <v>218</v>
      </c>
      <c r="E130" s="102"/>
      <c r="F130" s="103"/>
      <c r="G130" s="103"/>
      <c r="H130" s="103"/>
      <c r="I130" s="104"/>
      <c r="J130" s="102"/>
      <c r="K130" s="103"/>
      <c r="L130" s="103"/>
      <c r="M130" s="103"/>
      <c r="N130" s="104"/>
      <c r="O130" s="257"/>
      <c r="P130" s="258"/>
      <c r="Q130" s="258"/>
      <c r="R130" s="258"/>
      <c r="S130" s="259"/>
      <c r="T130" s="102"/>
      <c r="U130" s="103"/>
      <c r="V130" s="103"/>
      <c r="W130" s="103"/>
      <c r="X130" s="104"/>
      <c r="Y130" s="174"/>
      <c r="Z130" s="138"/>
      <c r="AA130" s="138"/>
      <c r="AB130" s="138"/>
      <c r="AC130" s="139"/>
      <c r="AD130" s="172"/>
      <c r="AE130" s="138"/>
      <c r="AF130" s="138"/>
      <c r="AG130" s="138"/>
      <c r="AH130" s="173"/>
      <c r="AI130" s="174"/>
      <c r="AJ130" s="138"/>
      <c r="AK130" s="138"/>
      <c r="AL130" s="138"/>
      <c r="AM130" s="139"/>
      <c r="AN130" s="172"/>
      <c r="AO130" s="138"/>
      <c r="AP130" s="138"/>
      <c r="AQ130" s="138"/>
      <c r="AR130" s="139"/>
      <c r="AS130" s="40"/>
      <c r="AT130" s="563">
        <f t="shared" si="14"/>
      </c>
      <c r="AU130" s="569">
        <f t="shared" si="10"/>
      </c>
      <c r="AV130" s="565">
        <f t="shared" si="11"/>
      </c>
      <c r="AW130" s="566">
        <f t="shared" si="12"/>
      </c>
      <c r="AX130" s="74">
        <f t="shared" si="13"/>
      </c>
      <c r="AY130" s="78">
        <f>IF(SUM(AU130:AW130)=0,"",(((((-0.5)*AU130)+(0.5*#REF!)+(0.75*#REF!)+(1*#REF!))*2)+((((-0.5)*AV130)+(0.5*#REF!)+(0.75*#REF!)+(1*#REF!))*1.5)+((((-0.5)*AW130)+(0.5*#REF!)+(0.75*#REF!)+(1*#REF!))*1))/SUM(AU130:AW130))</f>
      </c>
    </row>
    <row r="131" spans="4:51" ht="16.5" thickBot="1">
      <c r="D131" s="176" t="s">
        <v>286</v>
      </c>
      <c r="E131" s="260">
        <f>IF(SUM(E18:E130)=0,"",SUM(E18:E130))</f>
      </c>
      <c r="F131" s="261">
        <f aca="true" t="shared" si="16" ref="F131:AR131">IF(SUM(F18:F130)=0,"",SUM(F18:F130))</f>
      </c>
      <c r="G131" s="261">
        <f t="shared" si="16"/>
      </c>
      <c r="H131" s="261">
        <f t="shared" si="16"/>
      </c>
      <c r="I131" s="262">
        <f t="shared" si="16"/>
      </c>
      <c r="J131" s="260">
        <f t="shared" si="16"/>
      </c>
      <c r="K131" s="261">
        <f t="shared" si="16"/>
      </c>
      <c r="L131" s="261">
        <f t="shared" si="16"/>
      </c>
      <c r="M131" s="261">
        <f t="shared" si="16"/>
      </c>
      <c r="N131" s="261">
        <f t="shared" si="16"/>
      </c>
      <c r="O131" s="260">
        <f t="shared" si="16"/>
      </c>
      <c r="P131" s="261">
        <f t="shared" si="16"/>
      </c>
      <c r="Q131" s="261">
        <f t="shared" si="16"/>
      </c>
      <c r="R131" s="261">
        <f t="shared" si="16"/>
      </c>
      <c r="S131" s="262">
        <f t="shared" si="16"/>
      </c>
      <c r="T131" s="263">
        <f t="shared" si="16"/>
      </c>
      <c r="U131" s="264">
        <f t="shared" si="16"/>
      </c>
      <c r="V131" s="264">
        <f t="shared" si="16"/>
      </c>
      <c r="W131" s="264">
        <f t="shared" si="16"/>
      </c>
      <c r="X131" s="265">
        <f t="shared" si="16"/>
      </c>
      <c r="Y131" s="263">
        <f t="shared" si="16"/>
      </c>
      <c r="Z131" s="264">
        <f t="shared" si="16"/>
      </c>
      <c r="AA131" s="264">
        <f t="shared" si="16"/>
      </c>
      <c r="AB131" s="264">
        <f t="shared" si="16"/>
      </c>
      <c r="AC131" s="265">
        <f t="shared" si="16"/>
      </c>
      <c r="AD131" s="266">
        <f t="shared" si="16"/>
      </c>
      <c r="AE131" s="267">
        <f t="shared" si="16"/>
      </c>
      <c r="AF131" s="267">
        <f t="shared" si="16"/>
      </c>
      <c r="AG131" s="267">
        <f t="shared" si="16"/>
      </c>
      <c r="AH131" s="268">
        <f t="shared" si="16"/>
      </c>
      <c r="AI131" s="266">
        <f t="shared" si="16"/>
      </c>
      <c r="AJ131" s="267">
        <f t="shared" si="16"/>
      </c>
      <c r="AK131" s="267">
        <f t="shared" si="16"/>
      </c>
      <c r="AL131" s="267">
        <f t="shared" si="16"/>
      </c>
      <c r="AM131" s="268">
        <f t="shared" si="16"/>
      </c>
      <c r="AN131" s="266">
        <f t="shared" si="16"/>
      </c>
      <c r="AO131" s="267">
        <f t="shared" si="16"/>
      </c>
      <c r="AP131" s="267">
        <f t="shared" si="16"/>
      </c>
      <c r="AQ131" s="267">
        <f t="shared" si="16"/>
      </c>
      <c r="AR131" s="268">
        <f t="shared" si="16"/>
      </c>
      <c r="AS131" s="162"/>
      <c r="AT131" s="561"/>
      <c r="AU131" s="38"/>
      <c r="AV131" s="39"/>
      <c r="AW131" s="39"/>
      <c r="AX131" s="562"/>
      <c r="AY131" s="79">
        <f>IF(SUM(AY18:AY130)=0,"",SUM(AY18:AY130))</f>
      </c>
    </row>
    <row r="132" spans="4:51" ht="39" customHeight="1" thickBot="1">
      <c r="D132" s="272" t="s">
        <v>333</v>
      </c>
      <c r="E132" s="238">
        <f>IF(SUM(E131:I131)=0,"",(SUM(E131:I131)/SUM(E131:AR131))*100)</f>
      </c>
      <c r="F132" s="148"/>
      <c r="G132" s="148"/>
      <c r="H132" s="148"/>
      <c r="I132" s="60"/>
      <c r="J132" s="238">
        <f>IF(SUM(J131:N131)=0,"",(SUM(J131:N131)/SUM(E131:AR131))*100)</f>
      </c>
      <c r="K132" s="148"/>
      <c r="L132" s="148"/>
      <c r="M132" s="148"/>
      <c r="N132" s="60"/>
      <c r="O132" s="238">
        <f>IF(SUM(O131:S131)=0,"",(SUM(O131:S131)/SUM(E131:AR131))*100)</f>
      </c>
      <c r="P132" s="148"/>
      <c r="Q132" s="148"/>
      <c r="R132" s="148"/>
      <c r="S132" s="60"/>
      <c r="T132" s="238">
        <f>IF((SUM(T131:X131))=0,"",(SUM(T131:X131)/SUM(E131:AR131))*100)</f>
      </c>
      <c r="U132" s="148"/>
      <c r="V132" s="148"/>
      <c r="W132" s="148"/>
      <c r="X132" s="60"/>
      <c r="Y132" s="238">
        <f>IF((SUM(Y131:AC131))=0,"",(SUM(Y131:AC131)/SUM(E131:AR131))*100)</f>
      </c>
      <c r="Z132" s="148"/>
      <c r="AA132" s="148"/>
      <c r="AB132" s="148"/>
      <c r="AC132" s="60"/>
      <c r="AD132" s="292">
        <f>IF((SUM(AD131:AH131))=0,"",(SUM(AD131:AH131)/SUM(E131:AR131))*100)</f>
      </c>
      <c r="AE132" s="148"/>
      <c r="AF132" s="148"/>
      <c r="AG132" s="148"/>
      <c r="AH132" s="60"/>
      <c r="AI132" s="238">
        <f>IF((SUM(AI131:AM131))=0,"",(SUM(AI131:AM131)/SUM(E131:AR131))*100)</f>
      </c>
      <c r="AJ132" s="148"/>
      <c r="AK132" s="148"/>
      <c r="AL132" s="148"/>
      <c r="AM132" s="60"/>
      <c r="AN132" s="238">
        <f>IF((SUM(AN131:AR131))=0,"",(SUM(AN131:AR131)/SUM(E131:AR131))*100)</f>
      </c>
      <c r="AO132" s="148"/>
      <c r="AP132" s="148"/>
      <c r="AQ132" s="148"/>
      <c r="AR132" s="60"/>
      <c r="AS132" s="39"/>
      <c r="AT132" s="271"/>
      <c r="AU132" s="39"/>
      <c r="AV132" s="39"/>
      <c r="AW132" s="270"/>
      <c r="AX132" s="269" t="s">
        <v>269</v>
      </c>
      <c r="AY132" s="80">
        <f>IF(SUM(AY18:AY130)=0,"",AVERAGE(AY18:AY130))</f>
      </c>
    </row>
    <row r="133" spans="4:51" ht="12.75" customHeight="1">
      <c r="D133" s="228"/>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7"/>
      <c r="AL133" s="147"/>
      <c r="AM133" s="147"/>
      <c r="AN133" s="147"/>
      <c r="AO133" s="147"/>
      <c r="AP133" s="147"/>
      <c r="AQ133" s="147"/>
      <c r="AR133" s="147"/>
      <c r="AS133" s="38"/>
      <c r="AT133" s="290"/>
      <c r="AU133" s="38"/>
      <c r="AV133" s="38"/>
      <c r="AW133" s="38"/>
      <c r="AX133" s="291"/>
      <c r="AY133" s="180"/>
    </row>
    <row r="137" spans="56:58" ht="12.75">
      <c r="BD137" s="254"/>
      <c r="BE137" s="254"/>
      <c r="BF137" s="254"/>
    </row>
    <row r="138" spans="56:58" ht="29.25" customHeight="1">
      <c r="BD138" s="254"/>
      <c r="BE138" s="254"/>
      <c r="BF138" s="254"/>
    </row>
    <row r="139" spans="56:58" ht="12.75">
      <c r="BD139" s="254"/>
      <c r="BE139" s="254"/>
      <c r="BF139" s="254"/>
    </row>
    <row r="140" spans="56:58" ht="12.75">
      <c r="BD140" s="254"/>
      <c r="BE140" s="254"/>
      <c r="BF140" s="254"/>
    </row>
    <row r="141" spans="56:58" ht="29.25" customHeight="1">
      <c r="BD141" s="254"/>
      <c r="BE141" s="254"/>
      <c r="BF141" s="254"/>
    </row>
    <row r="142" spans="56:58" ht="12.75">
      <c r="BD142" s="254"/>
      <c r="BE142" s="254"/>
      <c r="BF142" s="254"/>
    </row>
    <row r="143" spans="56:58" ht="12.75">
      <c r="BD143" s="254"/>
      <c r="BE143" s="254"/>
      <c r="BF143" s="254"/>
    </row>
    <row r="144" spans="56:58" ht="12.75">
      <c r="BD144" s="254"/>
      <c r="BE144" s="254"/>
      <c r="BF144" s="254"/>
    </row>
    <row r="145" spans="56:58" ht="18" customHeight="1">
      <c r="BD145" s="254"/>
      <c r="BE145" s="254"/>
      <c r="BF145" s="254"/>
    </row>
    <row r="146" spans="56:58" ht="12.75">
      <c r="BD146" s="254"/>
      <c r="BE146" s="254"/>
      <c r="BF146" s="254"/>
    </row>
    <row r="147" spans="56:58" ht="12.75">
      <c r="BD147" s="254"/>
      <c r="BE147" s="254"/>
      <c r="BF147" s="254"/>
    </row>
    <row r="148" spans="56:58" ht="12.75">
      <c r="BD148" s="254"/>
      <c r="BE148" s="254"/>
      <c r="BF148" s="254"/>
    </row>
    <row r="149" spans="56:58" ht="12.75">
      <c r="BD149" s="254"/>
      <c r="BE149" s="254"/>
      <c r="BF149" s="254"/>
    </row>
    <row r="150" spans="56:58" ht="12.75">
      <c r="BD150" s="254"/>
      <c r="BE150" s="254"/>
      <c r="BF150" s="254"/>
    </row>
    <row r="151" spans="56:58" ht="12.75">
      <c r="BD151" s="254"/>
      <c r="BE151" s="254"/>
      <c r="BF151" s="254"/>
    </row>
    <row r="152" spans="56:58" ht="12.75">
      <c r="BD152" s="254"/>
      <c r="BE152" s="254"/>
      <c r="BF152" s="254"/>
    </row>
    <row r="153" spans="56:58" ht="12.75">
      <c r="BD153" s="254"/>
      <c r="BE153" s="254"/>
      <c r="BF153" s="254"/>
    </row>
    <row r="154" spans="56:58" ht="12.75">
      <c r="BD154" s="254"/>
      <c r="BE154" s="254"/>
      <c r="BF154" s="254"/>
    </row>
    <row r="155" spans="56:58" ht="12.75">
      <c r="BD155" s="254"/>
      <c r="BE155" s="254"/>
      <c r="BF155" s="254"/>
    </row>
    <row r="156" spans="56:58" ht="33" customHeight="1">
      <c r="BD156" s="254"/>
      <c r="BE156" s="254"/>
      <c r="BF156" s="254"/>
    </row>
    <row r="157" spans="56:58" ht="12.75">
      <c r="BD157" s="254"/>
      <c r="BE157" s="254"/>
      <c r="BF157" s="254"/>
    </row>
    <row r="158" spans="56:58" ht="12.75">
      <c r="BD158" s="254"/>
      <c r="BE158" s="254"/>
      <c r="BF158" s="254"/>
    </row>
    <row r="159" spans="56:58" ht="147" customHeight="1">
      <c r="BD159" s="254"/>
      <c r="BE159" s="254"/>
      <c r="BF159" s="254"/>
    </row>
    <row r="160" spans="56:58" ht="12.75">
      <c r="BD160" s="254"/>
      <c r="BE160" s="254"/>
      <c r="BF160" s="254"/>
    </row>
    <row r="161" spans="56:58" ht="12.75">
      <c r="BD161" s="254"/>
      <c r="BE161" s="254"/>
      <c r="BF161" s="254"/>
    </row>
    <row r="162" spans="56:58" ht="12.75">
      <c r="BD162" s="254"/>
      <c r="BE162" s="254"/>
      <c r="BF162" s="254"/>
    </row>
    <row r="163" spans="56:58" ht="12.75">
      <c r="BD163" s="254"/>
      <c r="BE163" s="254"/>
      <c r="BF163" s="254"/>
    </row>
    <row r="164" spans="56:58" ht="12.75">
      <c r="BD164" s="254"/>
      <c r="BE164" s="254"/>
      <c r="BF164" s="254"/>
    </row>
    <row r="165" spans="56:58" ht="12.75">
      <c r="BD165" s="254"/>
      <c r="BE165" s="254"/>
      <c r="BF165" s="254"/>
    </row>
    <row r="166" spans="56:253" ht="12.75">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row>
    <row r="167" spans="56:253" ht="12.75">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row>
    <row r="168" spans="56:253" ht="20.25" customHeight="1">
      <c r="BD168"/>
      <c r="BE168"/>
      <c r="BF168"/>
      <c r="BG168"/>
      <c r="BH168"/>
      <c r="BI168"/>
      <c r="BJ168" t="e">
        <f>(Nyttokategorier!#REF!+Nyttokategorier!#REF!)</f>
        <v>#REF!</v>
      </c>
      <c r="BK168"/>
      <c r="BL168"/>
      <c r="BM168"/>
      <c r="BN168"/>
      <c r="BO168"/>
      <c r="BP168"/>
      <c r="BQ168"/>
      <c r="BR168"/>
      <c r="BS168"/>
      <c r="BT168"/>
      <c r="BU168"/>
      <c r="BV168"/>
      <c r="BW168" t="s">
        <v>324</v>
      </c>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row>
    <row r="169" spans="56:253" ht="12.75">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row>
    <row r="170" spans="56:253" ht="22.5" customHeight="1">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row>
  </sheetData>
  <sheetProtection/>
  <mergeCells count="2">
    <mergeCell ref="C9:C10"/>
    <mergeCell ref="C11:C12"/>
  </mergeCells>
  <hyperlinks>
    <hyperlink ref="C19" r:id="rId1" display="-Kompensationsåtgärder i kraftverksmagasin/vattenmagasin"/>
    <hyperlink ref="C21" r:id="rId2" display="--Avsmalning av åfåra"/>
    <hyperlink ref="C22" r:id="rId3" display="--Breddning av vattendragsfåra"/>
    <hyperlink ref="C23" r:id="rId4" display="--Flottledsåterställning"/>
    <hyperlink ref="C24" r:id="rId5" display="--Utläggning av sten, block och lekgrus"/>
    <hyperlink ref="C25" r:id="rId6" display="--Återställning av rätat vattendrag"/>
    <hyperlink ref="C26" r:id="rId7" display="-Restaurering kantzoner"/>
    <hyperlink ref="C27" r:id="rId8" display="--Ekologiskt funktionella kantzoner"/>
    <hyperlink ref="C28" r:id="rId9" display="-Utläggning av död ved"/>
    <hyperlink ref="C29" r:id="rId10" display="-Återställning av biotoper i sjöar"/>
    <hyperlink ref="C30" r:id="rId11" display="-Återställning kulverterat vattendrag"/>
    <hyperlink ref="C31" r:id="rId12" display="-Öppnande av sidofåra"/>
    <hyperlink ref="C33" r:id="rId13" display="-Tvåstegsdiken"/>
    <hyperlink ref="C34" r:id="rId14" display="Fiskväg eller utrivning av vandringshinder"/>
    <hyperlink ref="C35" r:id="rId15" display="-Fiskväg"/>
    <hyperlink ref="C36" r:id="rId16" display="-Naturliknande fiskväg"/>
    <hyperlink ref="C37" r:id="rId17" display="-Omläggning/byte av vägtrumma"/>
    <hyperlink ref="C38" r:id="rId18" display="-T &amp; T Trap and transport"/>
    <hyperlink ref="C39" r:id="rId19" display="-Teknisk fiskväg"/>
    <hyperlink ref="C40" r:id="rId20" display="--Teknisk fiskväg för nedströmspassage"/>
    <hyperlink ref="C41" r:id="rId21" display="--Ålyngelledare"/>
    <hyperlink ref="C42" r:id="rId22" display="-Utrivning av vandringshinder"/>
    <hyperlink ref="C43" r:id="rId23" display="--Utrivning damm"/>
    <hyperlink ref="C45" r:id="rId24" display="-Klunkning av vatten"/>
    <hyperlink ref="C46" r:id="rId25" display="-Miljöanpassade flöden"/>
    <hyperlink ref="C47" r:id="rId26" display="-Minimitappning/vatten i fiskväg vid vattenkraftverk"/>
    <hyperlink ref="C48" r:id="rId27" display="-Proppning av diken"/>
    <hyperlink ref="C82" r:id="rId28" display="Dagvattenåtgärder "/>
    <hyperlink ref="C84" r:id="rId29" display="-Artificiell våtmark"/>
    <hyperlink ref="C87" r:id="rId30" display="-Biofilter"/>
    <hyperlink ref="C94" r:id="rId31" display="-Dagvattenbrunn"/>
    <hyperlink ref="C83" r:id="rId32" display="-Dagvattendamm"/>
    <hyperlink ref="C93" r:id="rId33" display="-Gatusopning"/>
    <hyperlink ref="C86" r:id="rId34" display="-Infiltrationsmagasin"/>
    <hyperlink ref="C95" r:id="rId35" display="-Permeabel vägbeläggning"/>
    <hyperlink ref="C85" r:id="rId36" display="-Svackdiken"/>
    <hyperlink ref="C78" r:id="rId37" display="-Miljövänlig dikesrensning"/>
    <hyperlink ref="C65" r:id="rId38" display="-Tvåstegsdiken"/>
    <hyperlink ref="C66" r:id="rId39" display="Dräneringsåtgärder jord skog"/>
    <hyperlink ref="C72" r:id="rId40" display="-Kalkfilter"/>
    <hyperlink ref="C71" r:id="rId41" display="-Kalkfilterdiken"/>
    <hyperlink ref="C92" r:id="rId42" display="-P-gödsling enligt rekommendation"/>
    <hyperlink ref="C130" r:id="rId43" display="-Minskat fosforläckage vid spridning av stallgödsel"/>
    <hyperlink ref="C97" r:id="rId44" display="-Proppning av diken"/>
    <hyperlink ref="C70" r:id="rId45" display="-Strukturkalkning"/>
    <hyperlink ref="C79" r:id="rId46" display="-Vårplöjning"/>
    <hyperlink ref="C105" r:id="rId47" display="Kunskapshöjande aktivitet"/>
    <hyperlink ref="C106" r:id="rId48" display="-Forskning"/>
    <hyperlink ref="C109" r:id="rId49" display="-Operativ övervakning"/>
    <hyperlink ref="C108" r:id="rId50" display="-Undersökande övervakning"/>
    <hyperlink ref="C107" r:id="rId51" display="-Åtgärdsutredning"/>
    <hyperlink ref="C102" r:id="rId52" display="Miljöskyddsåtgärder enligt miljöstödet"/>
    <hyperlink ref="C103" r:id="rId53" display="Minskat kväveläckage med fånggröda "/>
    <hyperlink ref="C67" r:id="rId54" display="Reglerbar dränering"/>
    <hyperlink ref="C89" r:id="rId55" display="-Fällning av P med AL-salt"/>
    <hyperlink ref="C73" r:id="rId56" display="Skyddszon på åkermark"/>
    <hyperlink ref="C90" r:id="rId57" display="-Anpassade skyddszoner på åkermark"/>
    <hyperlink ref="C74" r:id="rId58" display="-Skyddszoner i jordbruksmark - gräsbevuxna, oskördade"/>
    <hyperlink ref="C125" r:id="rId59" display="--Skyddszoner i jordbruksmark - gräsbevuxna, oskördade, avstånd 0-2 meter"/>
    <hyperlink ref="C128" r:id="rId60" display="--Skyddszoner i jordbruksmark - gräsbevuxna, oskördade, avstånd 10-15 meter"/>
    <hyperlink ref="C129" r:id="rId61" display="--Skyddszoner i jordbruksmark - gräsbevuxna, oskördade, avstånd 15-20 meter"/>
    <hyperlink ref="C126" r:id="rId62" display="--Skyddszoner i jordbruksmark - gräsbevuxna, oskördade, avstånd 2-6 meter"/>
    <hyperlink ref="C127" r:id="rId63" display="--Skyddszoner i jordbruksmark - gräsbevuxna, oskördade, avstånd 6-10 meter"/>
    <hyperlink ref="C51" r:id="rId64" display="Utsläppsreduktion enskilda avlopp"/>
    <hyperlink ref="C63" r:id="rId65" display="-Fritidshus EA åtgärdat från H till kommunalt VA"/>
    <hyperlink ref="C56" r:id="rId66" display="-Fritidshus EA åtgärdat från IG till H"/>
    <hyperlink ref="C61" r:id="rId67" display="-Fritidshus EA åtgärdat från IG till kommunalt VA"/>
    <hyperlink ref="C55" r:id="rId68" display="-Fritidshus EA åtgärdat från IG till N"/>
    <hyperlink ref="C57" r:id="rId69" display="-Fritidshus EA åtgärdat från N till H"/>
    <hyperlink ref="C62" r:id="rId70" display="-Fritidshus EA åtgärdat från N till kommunalt VA"/>
    <hyperlink ref="C60" r:id="rId71" display="-Permanent EA åtgärdat från H till kommunalt VA"/>
    <hyperlink ref="C52" r:id="rId72" display="-Permanent EA åtgärdat från IG till H "/>
    <hyperlink ref="C58" r:id="rId73" display="-Permanent EA åtgärdat från IG till kommunalt VA"/>
    <hyperlink ref="C53" r:id="rId74" display="-Permanent EA åtgärdat från IG till N"/>
    <hyperlink ref="C54" r:id="rId75" display="-Permanent EA åtgärdat från N till H "/>
    <hyperlink ref="C59" r:id="rId76" display="-Permanent EA åtgärdat från N till kommunalt VA"/>
    <hyperlink ref="C124" r:id="rId77" display="-Åtgärdande av EA från normal skyddsnivå till hög skyddsnivå"/>
    <hyperlink ref="C123" r:id="rId78" display="-Åtgärdande av EA till hög skyddsnivå"/>
    <hyperlink ref="C122" r:id="rId79" display="-Åtgärdande av EA till normal skyddsnivå"/>
    <hyperlink ref="C104" r:id="rId80" display="Vallodling i slättlanskapet (enligt miljöstödet)"/>
    <hyperlink ref="C77" r:id="rId81" display="-Våtmark - fosfordamm"/>
    <hyperlink ref="C76" r:id="rId82" display="-Våtmark för näringsretention"/>
    <hyperlink ref="C121" r:id="rId83" display="Ökad fosfor/kväverening i industri"/>
    <hyperlink ref="C68" r:id="rId84" display="Ökad rening vid reningsverk"/>
    <hyperlink ref="C98" r:id="rId85" display="-Anlägga våtmark vid avloppsreningsverk"/>
    <hyperlink ref="C114" r:id="rId86" display="-Extra kolkälla efterdenitrifikation"/>
    <hyperlink ref="C113" r:id="rId87" display="-Extra kolkälla fördenitrifikation"/>
    <hyperlink ref="C101" r:id="rId88" display="-Flytta utsläppspunkt till lämpligare plats"/>
    <hyperlink ref="C120" r:id="rId89" display="-Förbättra processtyrning/optimering"/>
    <hyperlink ref="C100" r:id="rId90" display="-Installera 2-media sandfilter (motsv)"/>
    <hyperlink ref="C115" r:id="rId91" display="-Installera efterdenitrifikation (om nitrifikation finns)"/>
    <hyperlink ref="C75" r:id="rId92" display="-Installera efterfällning av fosfor"/>
    <hyperlink ref="C80" r:id="rId93" display="-Installera kemisk P-fällning"/>
    <hyperlink ref="C110" r:id="rId94" display="-Installera kemisk P-fällning för bräddat avloppsvatten"/>
    <hyperlink ref="C112" r:id="rId95" display="-Installera nytt kvävereningssteg"/>
    <hyperlink ref="C119" r:id="rId96" display="-Vidarepumpa till effektivare avloppsreningsverk"/>
    <hyperlink ref="C99" r:id="rId97" display="-Öka dosering av P-fällningskemikalier"/>
    <hyperlink ref="C117" r:id="rId98" display="-Öka nitrifikation (basängvolym/bärarmaterial)"/>
    <hyperlink ref="C118" r:id="rId99" display="-Öka N-rening i avloppsreningsverk (ospecificerat)"/>
    <hyperlink ref="C111" r:id="rId100" display="-Öka P-rening i avloppsreningsverk (ospecificerat)"/>
    <hyperlink ref="C116" r:id="rId101" display="-Öka recirkulation (om fördenitrifikation)"/>
    <hyperlink ref="C81" r:id="rId102" display="-Ökad rening av P till 0,1 mg/l vid avloppsreningsverk"/>
    <hyperlink ref="C20" r:id="rId103" display="-Restaurering av rensade eller rätade vattendrag"/>
  </hyperlinks>
  <printOptions/>
  <pageMargins left="0.75" right="0.75" top="1" bottom="1" header="0.4921259845" footer="0.4921259845"/>
  <pageSetup horizontalDpi="600" verticalDpi="600" orientation="portrait" paperSize="9" r:id="rId104"/>
</worksheet>
</file>

<file path=xl/worksheets/sheet3.xml><?xml version="1.0" encoding="utf-8"?>
<worksheet xmlns="http://schemas.openxmlformats.org/spreadsheetml/2006/main" xmlns:r="http://schemas.openxmlformats.org/officeDocument/2006/relationships">
  <dimension ref="A1:AD68"/>
  <sheetViews>
    <sheetView zoomScale="55" zoomScaleNormal="55" zoomScalePageLayoutView="0" workbookViewId="0" topLeftCell="N1">
      <selection activeCell="I8" sqref="I8"/>
    </sheetView>
  </sheetViews>
  <sheetFormatPr defaultColWidth="9.140625" defaultRowHeight="12.75"/>
  <cols>
    <col min="1" max="1" width="9.140625" style="330" customWidth="1"/>
    <col min="2" max="2" width="48.8515625" style="330" customWidth="1"/>
    <col min="3" max="3" width="34.00390625" style="330" customWidth="1"/>
    <col min="4" max="4" width="15.28125" style="330" bestFit="1" customWidth="1"/>
    <col min="5" max="5" width="9.140625" style="330" customWidth="1"/>
    <col min="6" max="6" width="7.8515625" style="330" customWidth="1"/>
    <col min="7" max="7" width="46.421875" style="330" customWidth="1"/>
    <col min="8" max="8" width="34.140625" style="330" customWidth="1"/>
    <col min="9" max="9" width="17.8515625" style="330" customWidth="1"/>
    <col min="10" max="10" width="8.8515625" style="330" customWidth="1"/>
    <col min="11" max="11" width="9.140625" style="330" customWidth="1"/>
    <col min="12" max="12" width="39.28125" style="330" customWidth="1"/>
    <col min="13" max="13" width="36.8515625" style="330" customWidth="1"/>
    <col min="14" max="14" width="24.57421875" style="330" customWidth="1"/>
    <col min="15" max="15" width="7.8515625" style="330" customWidth="1"/>
    <col min="16" max="16" width="9.140625" style="330" customWidth="1"/>
    <col min="17" max="17" width="61.421875" style="330" customWidth="1"/>
    <col min="18" max="18" width="36.421875" style="330" customWidth="1"/>
    <col min="19" max="19" width="17.57421875" style="330" customWidth="1"/>
    <col min="20" max="21" width="9.140625" style="330" customWidth="1"/>
    <col min="22" max="22" width="48.7109375" style="330" customWidth="1"/>
    <col min="23" max="23" width="38.00390625" style="330" customWidth="1"/>
    <col min="24" max="24" width="17.8515625" style="330" customWidth="1"/>
    <col min="25" max="26" width="9.140625" style="330" customWidth="1"/>
    <col min="27" max="27" width="53.00390625" style="330" customWidth="1"/>
    <col min="28" max="28" width="29.7109375" style="330" customWidth="1"/>
    <col min="29" max="29" width="19.00390625" style="330" customWidth="1"/>
    <col min="30" max="30" width="8.421875" style="330" customWidth="1"/>
    <col min="31" max="16384" width="9.140625" style="330" customWidth="1"/>
  </cols>
  <sheetData>
    <row r="1" spans="3:30" ht="25.5" customHeight="1" thickBot="1">
      <c r="C1" s="342"/>
      <c r="D1" s="342"/>
      <c r="E1" s="342"/>
      <c r="F1" s="342"/>
      <c r="G1" s="342"/>
      <c r="H1" s="342"/>
      <c r="I1" s="342"/>
      <c r="J1" s="36"/>
      <c r="P1" s="342"/>
      <c r="Q1" s="342"/>
      <c r="R1" s="342"/>
      <c r="S1" s="342"/>
      <c r="T1" s="342"/>
      <c r="U1" s="57"/>
      <c r="V1" s="36"/>
      <c r="W1" s="37"/>
      <c r="X1" s="37"/>
      <c r="Y1" s="56"/>
      <c r="Z1" s="342"/>
      <c r="AA1" s="342"/>
      <c r="AC1" s="342"/>
      <c r="AD1" s="342"/>
    </row>
    <row r="2" spans="2:30" ht="24" thickBot="1">
      <c r="B2" s="341" t="s">
        <v>314</v>
      </c>
      <c r="C2" s="342"/>
      <c r="D2" s="342"/>
      <c r="E2" s="342"/>
      <c r="F2" s="342"/>
      <c r="G2" s="342"/>
      <c r="H2" s="342"/>
      <c r="I2" s="342"/>
      <c r="J2" s="36"/>
      <c r="P2" s="309"/>
      <c r="Q2" s="343" t="s">
        <v>365</v>
      </c>
      <c r="R2" s="342"/>
      <c r="S2" s="342"/>
      <c r="T2" s="342"/>
      <c r="U2" s="57"/>
      <c r="V2" s="36"/>
      <c r="W2" s="37"/>
      <c r="X2" s="37"/>
      <c r="Y2" s="56"/>
      <c r="Z2" s="342"/>
      <c r="AA2" s="342"/>
      <c r="AC2" s="342"/>
      <c r="AD2" s="342"/>
    </row>
    <row r="3" spans="2:30" ht="24" thickBot="1">
      <c r="B3" s="341"/>
      <c r="C3" s="342"/>
      <c r="D3" s="342"/>
      <c r="E3" s="342"/>
      <c r="H3" s="342"/>
      <c r="I3" s="342"/>
      <c r="J3" s="36"/>
      <c r="P3" s="339"/>
      <c r="Q3" s="343" t="s">
        <v>357</v>
      </c>
      <c r="R3" s="342"/>
      <c r="S3" s="342"/>
      <c r="T3" s="342"/>
      <c r="U3" s="57"/>
      <c r="V3" s="36"/>
      <c r="W3" s="37"/>
      <c r="X3" s="37"/>
      <c r="Y3" s="56"/>
      <c r="Z3" s="342"/>
      <c r="AA3" s="342"/>
      <c r="AC3" s="342"/>
      <c r="AD3" s="342"/>
    </row>
    <row r="4" spans="2:30" ht="23.25">
      <c r="B4" s="341"/>
      <c r="C4" s="342"/>
      <c r="D4" s="342"/>
      <c r="E4" s="342"/>
      <c r="F4" s="342"/>
      <c r="G4" s="342"/>
      <c r="H4" s="342"/>
      <c r="I4" s="342"/>
      <c r="J4" s="36"/>
      <c r="P4" s="342"/>
      <c r="Q4" s="342"/>
      <c r="R4" s="342"/>
      <c r="S4" s="342"/>
      <c r="T4" s="342"/>
      <c r="U4" s="57"/>
      <c r="V4" s="36"/>
      <c r="W4" s="37"/>
      <c r="X4" s="37"/>
      <c r="Y4" s="56"/>
      <c r="Z4" s="342"/>
      <c r="AA4" s="342"/>
      <c r="AC4" s="342"/>
      <c r="AD4" s="342"/>
    </row>
    <row r="5" spans="1:30" ht="27.75">
      <c r="A5" s="321"/>
      <c r="B5" s="389" t="s">
        <v>290</v>
      </c>
      <c r="C5" s="322"/>
      <c r="D5" s="338"/>
      <c r="E5" s="338"/>
      <c r="F5" s="348"/>
      <c r="G5" s="391" t="s">
        <v>291</v>
      </c>
      <c r="H5" s="348"/>
      <c r="I5" s="348"/>
      <c r="J5" s="287"/>
      <c r="K5" s="324"/>
      <c r="L5" s="394" t="s">
        <v>292</v>
      </c>
      <c r="M5" s="324"/>
      <c r="N5" s="324"/>
      <c r="O5" s="293"/>
      <c r="P5" s="346"/>
      <c r="Q5" s="390" t="s">
        <v>293</v>
      </c>
      <c r="R5" s="346"/>
      <c r="S5" s="346"/>
      <c r="T5" s="346"/>
      <c r="U5" s="288"/>
      <c r="V5" s="392" t="s">
        <v>294</v>
      </c>
      <c r="W5" s="350"/>
      <c r="X5" s="350"/>
      <c r="Y5" s="350"/>
      <c r="Z5" s="328"/>
      <c r="AA5" s="393" t="s">
        <v>297</v>
      </c>
      <c r="AB5" s="352"/>
      <c r="AC5" s="352"/>
      <c r="AD5" s="353"/>
    </row>
    <row r="6" spans="1:30" ht="35.25" customHeight="1" thickBot="1">
      <c r="A6" s="321"/>
      <c r="B6" s="344" t="s">
        <v>309</v>
      </c>
      <c r="C6" s="345"/>
      <c r="D6" s="338"/>
      <c r="E6" s="338"/>
      <c r="F6" s="348"/>
      <c r="G6" s="349" t="s">
        <v>322</v>
      </c>
      <c r="H6" s="348"/>
      <c r="I6" s="348"/>
      <c r="J6" s="287"/>
      <c r="K6" s="324"/>
      <c r="L6" s="362" t="s">
        <v>317</v>
      </c>
      <c r="M6" s="324"/>
      <c r="N6" s="324"/>
      <c r="O6" s="293"/>
      <c r="P6" s="346"/>
      <c r="Q6" s="347" t="s">
        <v>319</v>
      </c>
      <c r="R6" s="346"/>
      <c r="S6" s="346"/>
      <c r="T6" s="346"/>
      <c r="U6" s="288"/>
      <c r="V6" s="289" t="s">
        <v>320</v>
      </c>
      <c r="W6" s="350"/>
      <c r="X6" s="350"/>
      <c r="Y6" s="350"/>
      <c r="Z6" s="328"/>
      <c r="AA6" s="351" t="s">
        <v>331</v>
      </c>
      <c r="AB6" s="352"/>
      <c r="AC6" s="352"/>
      <c r="AD6" s="353"/>
    </row>
    <row r="7" spans="1:30" ht="69" customHeight="1" thickBot="1">
      <c r="A7" s="321"/>
      <c r="B7" s="331" t="s">
        <v>381</v>
      </c>
      <c r="C7" s="333"/>
      <c r="D7" s="364"/>
      <c r="E7" s="322"/>
      <c r="F7" s="354"/>
      <c r="G7" s="313" t="s">
        <v>336</v>
      </c>
      <c r="H7" s="355"/>
      <c r="I7" s="317">
        <v>0</v>
      </c>
      <c r="J7" s="356"/>
      <c r="K7" s="324"/>
      <c r="L7" s="310" t="s">
        <v>325</v>
      </c>
      <c r="M7" s="312" t="s">
        <v>296</v>
      </c>
      <c r="N7" s="297"/>
      <c r="O7" s="325"/>
      <c r="P7" s="323"/>
      <c r="Q7" s="311" t="s">
        <v>326</v>
      </c>
      <c r="R7" s="312" t="s">
        <v>296</v>
      </c>
      <c r="S7" s="297"/>
      <c r="T7" s="388"/>
      <c r="U7" s="288"/>
      <c r="V7" s="314" t="s">
        <v>337</v>
      </c>
      <c r="W7" s="312" t="s">
        <v>296</v>
      </c>
      <c r="X7" s="297"/>
      <c r="Y7" s="357"/>
      <c r="Z7" s="328"/>
      <c r="AA7" s="310" t="s">
        <v>306</v>
      </c>
      <c r="AB7" s="313" t="s">
        <v>296</v>
      </c>
      <c r="AC7" s="358"/>
      <c r="AD7" s="329"/>
    </row>
    <row r="8" spans="1:30" ht="44.25" customHeight="1" thickBot="1">
      <c r="A8" s="321"/>
      <c r="B8" s="331" t="s">
        <v>364</v>
      </c>
      <c r="C8" s="333"/>
      <c r="D8" s="337"/>
      <c r="E8" s="338"/>
      <c r="F8" s="354"/>
      <c r="G8" s="295"/>
      <c r="H8" s="310" t="s">
        <v>307</v>
      </c>
      <c r="I8" s="359" t="e">
        <f>(I7/SUM('Beräkningsformulär Status'!C6:C7))*100</f>
        <v>#DIV/0!</v>
      </c>
      <c r="J8" s="356"/>
      <c r="K8" s="324"/>
      <c r="L8" s="398" t="s">
        <v>6</v>
      </c>
      <c r="M8" s="399" t="s">
        <v>118</v>
      </c>
      <c r="N8" s="411"/>
      <c r="O8" s="325"/>
      <c r="P8" s="346"/>
      <c r="Q8" s="418" t="s">
        <v>3</v>
      </c>
      <c r="R8" s="399" t="s">
        <v>114</v>
      </c>
      <c r="S8" s="411"/>
      <c r="T8" s="346"/>
      <c r="U8" s="288"/>
      <c r="V8" s="421" t="s">
        <v>6</v>
      </c>
      <c r="W8" s="401" t="s">
        <v>118</v>
      </c>
      <c r="X8" s="422"/>
      <c r="Y8" s="327"/>
      <c r="Z8" s="328"/>
      <c r="AA8" s="398" t="s">
        <v>2</v>
      </c>
      <c r="AB8" s="399" t="s">
        <v>113</v>
      </c>
      <c r="AC8" s="400"/>
      <c r="AD8" s="329"/>
    </row>
    <row r="9" spans="1:30" ht="91.5" customHeight="1" thickBot="1">
      <c r="A9" s="321"/>
      <c r="B9" s="321"/>
      <c r="C9" s="332" t="s">
        <v>307</v>
      </c>
      <c r="D9" s="603">
        <f>IF(D8="",0,(D7/D8)*100)</f>
        <v>0</v>
      </c>
      <c r="E9" s="338"/>
      <c r="F9" s="354"/>
      <c r="G9" s="397" t="s">
        <v>370</v>
      </c>
      <c r="H9" s="356"/>
      <c r="I9" s="356"/>
      <c r="J9" s="356"/>
      <c r="K9" s="324"/>
      <c r="L9" s="398" t="s">
        <v>7</v>
      </c>
      <c r="M9" s="401" t="s">
        <v>119</v>
      </c>
      <c r="N9" s="412"/>
      <c r="O9" s="325"/>
      <c r="P9" s="346"/>
      <c r="Q9" s="418" t="s">
        <v>4</v>
      </c>
      <c r="R9" s="401" t="s">
        <v>115</v>
      </c>
      <c r="S9" s="412"/>
      <c r="T9" s="346"/>
      <c r="U9" s="288"/>
      <c r="V9" s="418" t="s">
        <v>7</v>
      </c>
      <c r="W9" s="401" t="s">
        <v>119</v>
      </c>
      <c r="X9" s="422"/>
      <c r="Y9" s="327"/>
      <c r="Z9" s="328"/>
      <c r="AA9" s="398" t="s">
        <v>3</v>
      </c>
      <c r="AB9" s="401" t="s">
        <v>114</v>
      </c>
      <c r="AC9" s="402"/>
      <c r="AD9" s="329"/>
    </row>
    <row r="10" spans="1:30" ht="120.75" customHeight="1">
      <c r="A10" s="321"/>
      <c r="B10" s="395" t="s">
        <v>366</v>
      </c>
      <c r="C10" s="322"/>
      <c r="D10" s="322"/>
      <c r="E10" s="322"/>
      <c r="F10" s="348"/>
      <c r="G10" s="348"/>
      <c r="H10" s="387"/>
      <c r="I10" s="348"/>
      <c r="J10" s="287"/>
      <c r="K10" s="324"/>
      <c r="L10" s="410" t="s">
        <v>11</v>
      </c>
      <c r="M10" s="403" t="s">
        <v>123</v>
      </c>
      <c r="N10" s="413"/>
      <c r="O10" s="325"/>
      <c r="P10" s="323"/>
      <c r="Q10" s="418" t="s">
        <v>5</v>
      </c>
      <c r="R10" s="401" t="s">
        <v>116</v>
      </c>
      <c r="S10" s="412"/>
      <c r="T10" s="323"/>
      <c r="U10" s="288"/>
      <c r="V10" s="418" t="s">
        <v>13</v>
      </c>
      <c r="W10" s="401" t="s">
        <v>125</v>
      </c>
      <c r="X10" s="422"/>
      <c r="Y10" s="327"/>
      <c r="Z10" s="328"/>
      <c r="AA10" s="398" t="s">
        <v>4</v>
      </c>
      <c r="AB10" s="401" t="s">
        <v>115</v>
      </c>
      <c r="AC10" s="402"/>
      <c r="AD10" s="329"/>
    </row>
    <row r="11" spans="1:30" ht="21" thickBot="1">
      <c r="A11" s="321"/>
      <c r="B11" s="338"/>
      <c r="C11" s="322"/>
      <c r="D11" s="322"/>
      <c r="E11" s="322"/>
      <c r="F11" s="348"/>
      <c r="G11" s="349" t="s">
        <v>323</v>
      </c>
      <c r="H11" s="348"/>
      <c r="I11" s="348"/>
      <c r="J11" s="287"/>
      <c r="K11" s="324"/>
      <c r="L11" s="405" t="s">
        <v>30</v>
      </c>
      <c r="M11" s="406" t="s">
        <v>142</v>
      </c>
      <c r="N11" s="414"/>
      <c r="O11" s="325"/>
      <c r="P11" s="323"/>
      <c r="Q11" s="418" t="s">
        <v>6</v>
      </c>
      <c r="R11" s="401" t="s">
        <v>118</v>
      </c>
      <c r="S11" s="412"/>
      <c r="T11" s="323"/>
      <c r="U11" s="288"/>
      <c r="V11" s="418" t="s">
        <v>51</v>
      </c>
      <c r="W11" s="401" t="s">
        <v>163</v>
      </c>
      <c r="X11" s="422"/>
      <c r="Y11" s="327"/>
      <c r="Z11" s="328"/>
      <c r="AA11" s="410" t="s">
        <v>5</v>
      </c>
      <c r="AB11" s="403" t="s">
        <v>116</v>
      </c>
      <c r="AC11" s="404"/>
      <c r="AD11" s="329"/>
    </row>
    <row r="12" spans="1:30" ht="40.5" customHeight="1" thickBot="1">
      <c r="A12" s="321"/>
      <c r="B12" s="338"/>
      <c r="C12" s="338"/>
      <c r="D12" s="338"/>
      <c r="E12" s="322"/>
      <c r="F12" s="348"/>
      <c r="G12" s="313" t="s">
        <v>335</v>
      </c>
      <c r="H12" s="355"/>
      <c r="I12" s="317">
        <v>78</v>
      </c>
      <c r="J12" s="360"/>
      <c r="K12" s="324"/>
      <c r="L12" s="398" t="s">
        <v>45</v>
      </c>
      <c r="M12" s="401" t="s">
        <v>157</v>
      </c>
      <c r="N12" s="412"/>
      <c r="O12" s="325"/>
      <c r="P12" s="323"/>
      <c r="Q12" s="418" t="s">
        <v>7</v>
      </c>
      <c r="R12" s="401" t="s">
        <v>119</v>
      </c>
      <c r="S12" s="412"/>
      <c r="T12" s="323"/>
      <c r="U12" s="288"/>
      <c r="V12" s="418" t="s">
        <v>52</v>
      </c>
      <c r="W12" s="401" t="s">
        <v>164</v>
      </c>
      <c r="X12" s="423"/>
      <c r="Y12" s="327"/>
      <c r="Z12" s="328"/>
      <c r="AA12" s="398" t="s">
        <v>6</v>
      </c>
      <c r="AB12" s="406" t="s">
        <v>118</v>
      </c>
      <c r="AC12" s="407"/>
      <c r="AD12" s="329"/>
    </row>
    <row r="13" spans="1:30" ht="35.25" customHeight="1" thickBot="1">
      <c r="A13" s="321"/>
      <c r="B13" s="361" t="s">
        <v>327</v>
      </c>
      <c r="C13" s="338"/>
      <c r="D13" s="338"/>
      <c r="E13" s="322"/>
      <c r="F13" s="348"/>
      <c r="G13" s="295"/>
      <c r="H13" s="310" t="s">
        <v>307</v>
      </c>
      <c r="I13" s="359" t="e">
        <f>(I12/SUM('Beräkningsformulär Status'!C6:C7))*100</f>
        <v>#DIV/0!</v>
      </c>
      <c r="J13" s="360"/>
      <c r="K13" s="324"/>
      <c r="L13" s="398" t="s">
        <v>48</v>
      </c>
      <c r="M13" s="401" t="s">
        <v>160</v>
      </c>
      <c r="N13" s="412"/>
      <c r="O13" s="325"/>
      <c r="P13" s="323"/>
      <c r="Q13" s="418" t="s">
        <v>8</v>
      </c>
      <c r="R13" s="401" t="s">
        <v>120</v>
      </c>
      <c r="S13" s="412"/>
      <c r="T13" s="323"/>
      <c r="U13" s="288"/>
      <c r="V13" s="401" t="s">
        <v>30</v>
      </c>
      <c r="W13" s="401" t="s">
        <v>142</v>
      </c>
      <c r="X13" s="422"/>
      <c r="Y13" s="327"/>
      <c r="Z13" s="328"/>
      <c r="AA13" s="398" t="s">
        <v>7</v>
      </c>
      <c r="AB13" s="401" t="s">
        <v>119</v>
      </c>
      <c r="AC13" s="402"/>
      <c r="AD13" s="329"/>
    </row>
    <row r="14" spans="1:30" ht="75.75" thickBot="1">
      <c r="A14" s="321"/>
      <c r="B14" s="310" t="s">
        <v>305</v>
      </c>
      <c r="C14" s="313" t="s">
        <v>296</v>
      </c>
      <c r="D14" s="297"/>
      <c r="E14" s="322"/>
      <c r="F14" s="348"/>
      <c r="G14" s="397" t="s">
        <v>369</v>
      </c>
      <c r="H14" s="356"/>
      <c r="I14" s="356"/>
      <c r="J14" s="360"/>
      <c r="K14" s="324"/>
      <c r="L14" s="398" t="s">
        <v>51</v>
      </c>
      <c r="M14" s="401" t="s">
        <v>163</v>
      </c>
      <c r="N14" s="412"/>
      <c r="O14" s="325"/>
      <c r="P14" s="323"/>
      <c r="Q14" s="418" t="s">
        <v>11</v>
      </c>
      <c r="R14" s="401" t="s">
        <v>123</v>
      </c>
      <c r="S14" s="412"/>
      <c r="T14" s="323"/>
      <c r="U14" s="288"/>
      <c r="V14" s="398" t="s">
        <v>54</v>
      </c>
      <c r="W14" s="401" t="s">
        <v>166</v>
      </c>
      <c r="X14" s="423"/>
      <c r="Y14" s="327"/>
      <c r="Z14" s="328"/>
      <c r="AA14" s="398" t="s">
        <v>8</v>
      </c>
      <c r="AB14" s="401" t="s">
        <v>120</v>
      </c>
      <c r="AC14" s="402"/>
      <c r="AD14" s="329"/>
    </row>
    <row r="15" spans="1:30" ht="15">
      <c r="A15" s="321"/>
      <c r="B15" s="398" t="s">
        <v>6</v>
      </c>
      <c r="C15" s="399" t="s">
        <v>118</v>
      </c>
      <c r="D15" s="400"/>
      <c r="E15" s="322"/>
      <c r="F15" s="348"/>
      <c r="G15" s="295"/>
      <c r="H15" s="356"/>
      <c r="I15" s="356"/>
      <c r="J15" s="360"/>
      <c r="K15" s="324"/>
      <c r="L15" s="398" t="s">
        <v>52</v>
      </c>
      <c r="M15" s="401" t="s">
        <v>164</v>
      </c>
      <c r="N15" s="415"/>
      <c r="O15" s="325"/>
      <c r="P15" s="323"/>
      <c r="Q15" s="418" t="s">
        <v>13</v>
      </c>
      <c r="R15" s="401" t="s">
        <v>125</v>
      </c>
      <c r="S15" s="412"/>
      <c r="T15" s="323"/>
      <c r="U15" s="288"/>
      <c r="V15" s="398" t="s">
        <v>55</v>
      </c>
      <c r="W15" s="401" t="s">
        <v>167</v>
      </c>
      <c r="X15" s="422"/>
      <c r="Y15" s="327"/>
      <c r="Z15" s="328"/>
      <c r="AA15" s="398" t="s">
        <v>9</v>
      </c>
      <c r="AB15" s="401" t="s">
        <v>121</v>
      </c>
      <c r="AC15" s="402"/>
      <c r="AD15" s="329"/>
    </row>
    <row r="16" spans="1:30" ht="15">
      <c r="A16" s="321"/>
      <c r="B16" s="398" t="s">
        <v>7</v>
      </c>
      <c r="C16" s="401" t="s">
        <v>119</v>
      </c>
      <c r="D16" s="402"/>
      <c r="E16" s="322"/>
      <c r="F16" s="348"/>
      <c r="G16" s="348"/>
      <c r="H16" s="348"/>
      <c r="I16" s="348"/>
      <c r="J16" s="287"/>
      <c r="K16" s="324"/>
      <c r="L16" s="398" t="s">
        <v>54</v>
      </c>
      <c r="M16" s="401" t="s">
        <v>166</v>
      </c>
      <c r="N16" s="415"/>
      <c r="O16" s="325"/>
      <c r="P16" s="323"/>
      <c r="Q16" s="418" t="s">
        <v>28</v>
      </c>
      <c r="R16" s="401" t="s">
        <v>140</v>
      </c>
      <c r="S16" s="412"/>
      <c r="T16" s="323"/>
      <c r="U16" s="288"/>
      <c r="V16" s="398" t="s">
        <v>74</v>
      </c>
      <c r="W16" s="401" t="s">
        <v>186</v>
      </c>
      <c r="X16" s="422"/>
      <c r="Y16" s="327"/>
      <c r="Z16" s="328"/>
      <c r="AA16" s="398" t="s">
        <v>10</v>
      </c>
      <c r="AB16" s="401" t="s">
        <v>122</v>
      </c>
      <c r="AC16" s="402"/>
      <c r="AD16" s="329"/>
    </row>
    <row r="17" spans="1:30" ht="15">
      <c r="A17" s="321"/>
      <c r="B17" s="398" t="s">
        <v>10</v>
      </c>
      <c r="C17" s="401" t="s">
        <v>122</v>
      </c>
      <c r="D17" s="402"/>
      <c r="E17" s="322"/>
      <c r="F17" s="348"/>
      <c r="G17" s="348"/>
      <c r="H17" s="348"/>
      <c r="I17" s="348"/>
      <c r="J17" s="287"/>
      <c r="K17" s="324"/>
      <c r="L17" s="398" t="s">
        <v>55</v>
      </c>
      <c r="M17" s="401" t="s">
        <v>167</v>
      </c>
      <c r="N17" s="412"/>
      <c r="O17" s="325"/>
      <c r="P17" s="323"/>
      <c r="Q17" s="401" t="s">
        <v>30</v>
      </c>
      <c r="R17" s="401" t="s">
        <v>142</v>
      </c>
      <c r="S17" s="412"/>
      <c r="T17" s="323"/>
      <c r="U17" s="288"/>
      <c r="V17" s="424"/>
      <c r="W17" s="425"/>
      <c r="X17" s="402"/>
      <c r="Y17" s="327"/>
      <c r="Z17" s="328"/>
      <c r="AA17" s="410" t="s">
        <v>11</v>
      </c>
      <c r="AB17" s="403" t="s">
        <v>123</v>
      </c>
      <c r="AC17" s="404"/>
      <c r="AD17" s="329"/>
    </row>
    <row r="18" spans="1:30" ht="30" customHeight="1">
      <c r="A18" s="321"/>
      <c r="B18" s="398" t="s">
        <v>13</v>
      </c>
      <c r="C18" s="401" t="s">
        <v>125</v>
      </c>
      <c r="D18" s="402"/>
      <c r="E18" s="322"/>
      <c r="F18" s="348"/>
      <c r="G18" s="348"/>
      <c r="H18" s="348"/>
      <c r="I18" s="348"/>
      <c r="J18" s="287"/>
      <c r="K18" s="324"/>
      <c r="L18" s="398" t="s">
        <v>60</v>
      </c>
      <c r="M18" s="401" t="s">
        <v>172</v>
      </c>
      <c r="N18" s="412"/>
      <c r="O18" s="325"/>
      <c r="P18" s="323"/>
      <c r="Q18" s="418" t="s">
        <v>45</v>
      </c>
      <c r="R18" s="401" t="s">
        <v>157</v>
      </c>
      <c r="S18" s="412"/>
      <c r="T18" s="323"/>
      <c r="U18" s="288"/>
      <c r="V18" s="424"/>
      <c r="W18" s="425"/>
      <c r="X18" s="402"/>
      <c r="Y18" s="327"/>
      <c r="Z18" s="328"/>
      <c r="AA18" s="398" t="s">
        <v>14</v>
      </c>
      <c r="AB18" s="401" t="s">
        <v>126</v>
      </c>
      <c r="AC18" s="402"/>
      <c r="AD18" s="329"/>
    </row>
    <row r="19" spans="1:30" ht="43.5" customHeight="1" thickBot="1">
      <c r="A19" s="321"/>
      <c r="B19" s="398" t="s">
        <v>16</v>
      </c>
      <c r="C19" s="403" t="s">
        <v>128</v>
      </c>
      <c r="D19" s="404"/>
      <c r="E19" s="322"/>
      <c r="F19" s="348"/>
      <c r="G19" s="348"/>
      <c r="H19" s="348"/>
      <c r="I19" s="348"/>
      <c r="J19" s="287"/>
      <c r="K19" s="324"/>
      <c r="L19" s="398" t="s">
        <v>61</v>
      </c>
      <c r="M19" s="401" t="s">
        <v>173</v>
      </c>
      <c r="N19" s="412"/>
      <c r="O19" s="325"/>
      <c r="P19" s="323"/>
      <c r="Q19" s="418" t="s">
        <v>48</v>
      </c>
      <c r="R19" s="401" t="s">
        <v>160</v>
      </c>
      <c r="S19" s="412"/>
      <c r="T19" s="323"/>
      <c r="U19" s="288"/>
      <c r="V19" s="426"/>
      <c r="W19" s="427"/>
      <c r="X19" s="409"/>
      <c r="Y19" s="327"/>
      <c r="Z19" s="328"/>
      <c r="AA19" s="398" t="s">
        <v>15</v>
      </c>
      <c r="AB19" s="401" t="s">
        <v>127</v>
      </c>
      <c r="AC19" s="402"/>
      <c r="AD19" s="329"/>
    </row>
    <row r="20" spans="1:30" ht="29.25" customHeight="1" thickBot="1">
      <c r="A20" s="321"/>
      <c r="B20" s="405" t="s">
        <v>30</v>
      </c>
      <c r="C20" s="406" t="s">
        <v>142</v>
      </c>
      <c r="D20" s="407"/>
      <c r="E20" s="322"/>
      <c r="F20" s="348"/>
      <c r="G20" s="348"/>
      <c r="H20" s="348"/>
      <c r="I20" s="348"/>
      <c r="J20" s="287"/>
      <c r="K20" s="324"/>
      <c r="L20" s="398" t="s">
        <v>62</v>
      </c>
      <c r="M20" s="401" t="s">
        <v>174</v>
      </c>
      <c r="N20" s="412"/>
      <c r="O20" s="325"/>
      <c r="P20" s="323"/>
      <c r="Q20" s="418" t="s">
        <v>49</v>
      </c>
      <c r="R20" s="401" t="s">
        <v>161</v>
      </c>
      <c r="S20" s="412"/>
      <c r="T20" s="323"/>
      <c r="U20" s="288"/>
      <c r="V20" s="363"/>
      <c r="W20" s="364" t="s">
        <v>304</v>
      </c>
      <c r="X20" s="315">
        <v>25</v>
      </c>
      <c r="Y20" s="327"/>
      <c r="Z20" s="328"/>
      <c r="AA20" s="398" t="s">
        <v>16</v>
      </c>
      <c r="AB20" s="401" t="s">
        <v>128</v>
      </c>
      <c r="AC20" s="402"/>
      <c r="AD20" s="329"/>
    </row>
    <row r="21" spans="1:30" ht="48.75" customHeight="1" thickBot="1">
      <c r="A21" s="321"/>
      <c r="B21" s="398" t="s">
        <v>13</v>
      </c>
      <c r="C21" s="401" t="s">
        <v>125</v>
      </c>
      <c r="D21" s="402"/>
      <c r="E21" s="322"/>
      <c r="F21" s="348"/>
      <c r="G21" s="348"/>
      <c r="H21" s="348"/>
      <c r="I21" s="348"/>
      <c r="J21" s="287"/>
      <c r="K21" s="324"/>
      <c r="L21" s="398" t="s">
        <v>63</v>
      </c>
      <c r="M21" s="401" t="s">
        <v>175</v>
      </c>
      <c r="N21" s="412"/>
      <c r="O21" s="325"/>
      <c r="P21" s="323"/>
      <c r="Q21" s="418" t="s">
        <v>50</v>
      </c>
      <c r="R21" s="401" t="s">
        <v>162</v>
      </c>
      <c r="S21" s="412"/>
      <c r="T21" s="323"/>
      <c r="U21" s="288"/>
      <c r="V21" s="363"/>
      <c r="W21" s="316" t="s">
        <v>307</v>
      </c>
      <c r="X21" s="340" t="e">
        <f>(X20/SUM('Beräkningsformulär Status'!C6:C7))*100</f>
        <v>#DIV/0!</v>
      </c>
      <c r="Y21" s="327"/>
      <c r="Z21" s="328"/>
      <c r="AA21" s="398" t="s">
        <v>22</v>
      </c>
      <c r="AB21" s="401" t="s">
        <v>134</v>
      </c>
      <c r="AC21" s="402"/>
      <c r="AD21" s="329"/>
    </row>
    <row r="22" spans="1:30" ht="78" customHeight="1">
      <c r="A22" s="321"/>
      <c r="B22" s="398" t="s">
        <v>51</v>
      </c>
      <c r="C22" s="401" t="s">
        <v>163</v>
      </c>
      <c r="D22" s="402"/>
      <c r="E22" s="322"/>
      <c r="F22" s="348"/>
      <c r="G22" s="348"/>
      <c r="H22" s="348"/>
      <c r="I22" s="348"/>
      <c r="J22" s="287"/>
      <c r="K22" s="324"/>
      <c r="L22" s="398" t="s">
        <v>67</v>
      </c>
      <c r="M22" s="401" t="s">
        <v>179</v>
      </c>
      <c r="N22" s="412"/>
      <c r="O22" s="325"/>
      <c r="P22" s="323"/>
      <c r="Q22" s="418" t="s">
        <v>51</v>
      </c>
      <c r="R22" s="401" t="s">
        <v>163</v>
      </c>
      <c r="S22" s="412"/>
      <c r="T22" s="323"/>
      <c r="U22" s="288"/>
      <c r="V22" s="396" t="s">
        <v>373</v>
      </c>
      <c r="W22" s="365"/>
      <c r="X22" s="366"/>
      <c r="Y22" s="350"/>
      <c r="Z22" s="328"/>
      <c r="AA22" s="410" t="s">
        <v>23</v>
      </c>
      <c r="AB22" s="403" t="s">
        <v>135</v>
      </c>
      <c r="AC22" s="404"/>
      <c r="AD22" s="329"/>
    </row>
    <row r="23" spans="1:30" ht="15">
      <c r="A23" s="321"/>
      <c r="B23" s="398" t="s">
        <v>52</v>
      </c>
      <c r="C23" s="401" t="s">
        <v>164</v>
      </c>
      <c r="D23" s="402"/>
      <c r="E23" s="322"/>
      <c r="F23" s="348"/>
      <c r="G23" s="348"/>
      <c r="H23" s="348"/>
      <c r="I23" s="348"/>
      <c r="J23" s="287"/>
      <c r="K23" s="324"/>
      <c r="L23" s="398" t="s">
        <v>73</v>
      </c>
      <c r="M23" s="401" t="s">
        <v>185</v>
      </c>
      <c r="N23" s="412"/>
      <c r="O23" s="325"/>
      <c r="P23" s="323"/>
      <c r="Q23" s="418" t="s">
        <v>52</v>
      </c>
      <c r="R23" s="401" t="s">
        <v>164</v>
      </c>
      <c r="S23" s="415"/>
      <c r="T23" s="323"/>
      <c r="U23" s="288"/>
      <c r="V23" s="288"/>
      <c r="W23" s="350"/>
      <c r="X23" s="350"/>
      <c r="Y23" s="350"/>
      <c r="Z23" s="328"/>
      <c r="AA23" s="398" t="s">
        <v>25</v>
      </c>
      <c r="AB23" s="406" t="s">
        <v>137</v>
      </c>
      <c r="AC23" s="407"/>
      <c r="AD23" s="329"/>
    </row>
    <row r="24" spans="1:30" ht="30.75" customHeight="1" thickBot="1">
      <c r="A24" s="321"/>
      <c r="B24" s="398" t="s">
        <v>54</v>
      </c>
      <c r="C24" s="401" t="s">
        <v>166</v>
      </c>
      <c r="D24" s="402"/>
      <c r="E24" s="322"/>
      <c r="F24" s="348"/>
      <c r="G24" s="348"/>
      <c r="H24" s="348"/>
      <c r="I24" s="348"/>
      <c r="J24" s="287"/>
      <c r="K24" s="324"/>
      <c r="L24" s="416" t="s">
        <v>74</v>
      </c>
      <c r="M24" s="408" t="s">
        <v>186</v>
      </c>
      <c r="N24" s="417"/>
      <c r="O24" s="325"/>
      <c r="P24" s="323"/>
      <c r="Q24" s="418" t="s">
        <v>54</v>
      </c>
      <c r="R24" s="401" t="s">
        <v>166</v>
      </c>
      <c r="S24" s="415"/>
      <c r="T24" s="323"/>
      <c r="U24" s="288"/>
      <c r="V24" s="289" t="s">
        <v>321</v>
      </c>
      <c r="W24" s="350"/>
      <c r="X24" s="350"/>
      <c r="Y24" s="357"/>
      <c r="Z24" s="328"/>
      <c r="AA24" s="398" t="s">
        <v>26</v>
      </c>
      <c r="AB24" s="401" t="s">
        <v>138</v>
      </c>
      <c r="AC24" s="402"/>
      <c r="AD24" s="329"/>
    </row>
    <row r="25" spans="1:30" ht="42.75" customHeight="1" thickBot="1">
      <c r="A25" s="321"/>
      <c r="B25" s="398" t="s">
        <v>55</v>
      </c>
      <c r="C25" s="401" t="s">
        <v>167</v>
      </c>
      <c r="D25" s="402"/>
      <c r="E25" s="322"/>
      <c r="F25" s="348"/>
      <c r="G25" s="348"/>
      <c r="H25" s="348"/>
      <c r="I25" s="348"/>
      <c r="J25" s="287"/>
      <c r="K25" s="324"/>
      <c r="L25" s="324"/>
      <c r="M25" s="317" t="s">
        <v>304</v>
      </c>
      <c r="N25" s="317">
        <v>24</v>
      </c>
      <c r="O25" s="325"/>
      <c r="P25" s="323"/>
      <c r="Q25" s="418" t="s">
        <v>55</v>
      </c>
      <c r="R25" s="401" t="s">
        <v>167</v>
      </c>
      <c r="S25" s="412"/>
      <c r="T25" s="323"/>
      <c r="U25" s="288"/>
      <c r="V25" s="314" t="s">
        <v>374</v>
      </c>
      <c r="W25" s="326" t="s">
        <v>296</v>
      </c>
      <c r="X25" s="297"/>
      <c r="Y25" s="327"/>
      <c r="Z25" s="328"/>
      <c r="AA25" s="398" t="s">
        <v>27</v>
      </c>
      <c r="AB25" s="403" t="s">
        <v>139</v>
      </c>
      <c r="AC25" s="404"/>
      <c r="AD25" s="329"/>
    </row>
    <row r="26" spans="1:30" ht="58.5" customHeight="1" thickBot="1">
      <c r="A26" s="321"/>
      <c r="B26" s="398" t="s">
        <v>61</v>
      </c>
      <c r="C26" s="401" t="s">
        <v>173</v>
      </c>
      <c r="D26" s="402"/>
      <c r="E26" s="338"/>
      <c r="F26" s="348"/>
      <c r="G26" s="348"/>
      <c r="H26" s="348"/>
      <c r="I26" s="348"/>
      <c r="J26" s="287"/>
      <c r="K26" s="324"/>
      <c r="L26" s="324"/>
      <c r="M26" s="319" t="s">
        <v>307</v>
      </c>
      <c r="N26" s="374" t="e">
        <f>(N25/SUM('Beräkningsformulär Status'!C6:C7))*100</f>
        <v>#DIV/0!</v>
      </c>
      <c r="O26" s="378"/>
      <c r="P26" s="346"/>
      <c r="Q26" s="418" t="s">
        <v>60</v>
      </c>
      <c r="R26" s="401" t="s">
        <v>172</v>
      </c>
      <c r="S26" s="412"/>
      <c r="T26" s="346"/>
      <c r="U26" s="288"/>
      <c r="V26" s="421" t="s">
        <v>6</v>
      </c>
      <c r="W26" s="399" t="s">
        <v>118</v>
      </c>
      <c r="X26" s="422"/>
      <c r="Y26" s="327"/>
      <c r="Z26" s="328"/>
      <c r="AA26" s="405" t="s">
        <v>30</v>
      </c>
      <c r="AB26" s="406" t="s">
        <v>142</v>
      </c>
      <c r="AC26" s="407"/>
      <c r="AD26" s="329"/>
    </row>
    <row r="27" spans="1:30" ht="94.5" customHeight="1" thickBot="1">
      <c r="A27" s="321"/>
      <c r="B27" s="398" t="s">
        <v>67</v>
      </c>
      <c r="C27" s="408" t="s">
        <v>179</v>
      </c>
      <c r="D27" s="409"/>
      <c r="E27" s="338"/>
      <c r="F27" s="348"/>
      <c r="G27" s="348"/>
      <c r="H27" s="348"/>
      <c r="I27" s="348"/>
      <c r="J27" s="287"/>
      <c r="K27" s="324"/>
      <c r="L27" s="396" t="s">
        <v>371</v>
      </c>
      <c r="M27" s="299"/>
      <c r="N27" s="378"/>
      <c r="O27" s="293"/>
      <c r="P27" s="346"/>
      <c r="Q27" s="418" t="s">
        <v>61</v>
      </c>
      <c r="R27" s="401" t="s">
        <v>173</v>
      </c>
      <c r="S27" s="412"/>
      <c r="T27" s="346"/>
      <c r="U27" s="288"/>
      <c r="V27" s="418"/>
      <c r="W27" s="401"/>
      <c r="X27" s="422"/>
      <c r="Y27" s="327"/>
      <c r="Z27" s="328"/>
      <c r="AA27" s="398" t="s">
        <v>51</v>
      </c>
      <c r="AB27" s="401" t="s">
        <v>163</v>
      </c>
      <c r="AC27" s="402"/>
      <c r="AD27" s="329"/>
    </row>
    <row r="28" spans="1:30" ht="30" customHeight="1" thickBot="1">
      <c r="A28" s="321"/>
      <c r="B28" s="367"/>
      <c r="C28" s="337" t="s">
        <v>334</v>
      </c>
      <c r="D28" s="337">
        <v>26</v>
      </c>
      <c r="E28" s="322"/>
      <c r="F28" s="348"/>
      <c r="G28" s="348"/>
      <c r="H28" s="348"/>
      <c r="I28" s="348"/>
      <c r="J28" s="287"/>
      <c r="K28" s="324"/>
      <c r="L28" s="381"/>
      <c r="M28" s="324"/>
      <c r="N28" s="324"/>
      <c r="O28" s="325"/>
      <c r="P28" s="323"/>
      <c r="Q28" s="418" t="s">
        <v>62</v>
      </c>
      <c r="R28" s="401" t="s">
        <v>174</v>
      </c>
      <c r="S28" s="412"/>
      <c r="T28" s="323"/>
      <c r="U28" s="288"/>
      <c r="V28" s="418" t="s">
        <v>7</v>
      </c>
      <c r="W28" s="401" t="s">
        <v>119</v>
      </c>
      <c r="X28" s="422"/>
      <c r="Y28" s="327"/>
      <c r="Z28" s="328"/>
      <c r="AA28" s="398" t="s">
        <v>52</v>
      </c>
      <c r="AB28" s="401" t="s">
        <v>164</v>
      </c>
      <c r="AC28" s="402"/>
      <c r="AD28" s="329"/>
    </row>
    <row r="29" spans="1:30" ht="48.75" customHeight="1" thickBot="1">
      <c r="A29" s="321"/>
      <c r="B29" s="338"/>
      <c r="C29" s="310" t="s">
        <v>307</v>
      </c>
      <c r="D29" s="340" t="e">
        <f>(D28/SUM('Beräkningsformulär Status'!C6:C7))*100</f>
        <v>#DIV/0!</v>
      </c>
      <c r="E29" s="338"/>
      <c r="F29" s="348"/>
      <c r="G29" s="348"/>
      <c r="H29" s="348"/>
      <c r="I29" s="348"/>
      <c r="J29" s="287"/>
      <c r="K29" s="324"/>
      <c r="L29" s="362" t="s">
        <v>318</v>
      </c>
      <c r="M29" s="324"/>
      <c r="N29" s="324"/>
      <c r="O29" s="293"/>
      <c r="P29" s="346"/>
      <c r="Q29" s="418" t="s">
        <v>63</v>
      </c>
      <c r="R29" s="401" t="s">
        <v>175</v>
      </c>
      <c r="S29" s="412"/>
      <c r="T29" s="346"/>
      <c r="U29" s="288"/>
      <c r="V29" s="418" t="s">
        <v>13</v>
      </c>
      <c r="W29" s="401" t="s">
        <v>125</v>
      </c>
      <c r="X29" s="422"/>
      <c r="Y29" s="327"/>
      <c r="Z29" s="328"/>
      <c r="AA29" s="398" t="s">
        <v>54</v>
      </c>
      <c r="AB29" s="401" t="s">
        <v>166</v>
      </c>
      <c r="AC29" s="402"/>
      <c r="AD29" s="329"/>
    </row>
    <row r="30" spans="1:30" ht="87" customHeight="1" thickBot="1">
      <c r="A30" s="321"/>
      <c r="B30" s="396" t="s">
        <v>367</v>
      </c>
      <c r="C30" s="294"/>
      <c r="D30" s="294"/>
      <c r="E30" s="338"/>
      <c r="F30" s="348"/>
      <c r="G30" s="348"/>
      <c r="H30" s="348"/>
      <c r="I30" s="348"/>
      <c r="J30" s="287"/>
      <c r="K30" s="383"/>
      <c r="L30" s="313" t="s">
        <v>336</v>
      </c>
      <c r="M30" s="317"/>
      <c r="N30" s="317">
        <v>0</v>
      </c>
      <c r="O30" s="293"/>
      <c r="P30" s="346"/>
      <c r="Q30" s="418" t="s">
        <v>64</v>
      </c>
      <c r="R30" s="401" t="s">
        <v>176</v>
      </c>
      <c r="S30" s="412"/>
      <c r="T30" s="346"/>
      <c r="U30" s="288"/>
      <c r="V30" s="418" t="s">
        <v>51</v>
      </c>
      <c r="W30" s="401" t="s">
        <v>163</v>
      </c>
      <c r="X30" s="422"/>
      <c r="Y30" s="327"/>
      <c r="Z30" s="328"/>
      <c r="AA30" s="398" t="s">
        <v>55</v>
      </c>
      <c r="AB30" s="401" t="s">
        <v>167</v>
      </c>
      <c r="AC30" s="402"/>
      <c r="AD30" s="329"/>
    </row>
    <row r="31" spans="1:30" ht="42.75" customHeight="1" thickBot="1">
      <c r="A31" s="321"/>
      <c r="B31" s="338"/>
      <c r="C31" s="338"/>
      <c r="D31" s="338"/>
      <c r="E31" s="322"/>
      <c r="F31" s="348"/>
      <c r="G31" s="348"/>
      <c r="H31" s="348"/>
      <c r="I31" s="348"/>
      <c r="J31" s="287"/>
      <c r="K31" s="383"/>
      <c r="L31" s="320"/>
      <c r="M31" s="310" t="s">
        <v>307</v>
      </c>
      <c r="N31" s="359" t="e">
        <f>(N30/SUM('Beräkningsformulär Status'!C6:C7))*100</f>
        <v>#DIV/0!</v>
      </c>
      <c r="O31" s="325"/>
      <c r="P31" s="323"/>
      <c r="Q31" s="418" t="s">
        <v>28</v>
      </c>
      <c r="R31" s="401" t="s">
        <v>140</v>
      </c>
      <c r="S31" s="412"/>
      <c r="T31" s="323"/>
      <c r="U31" s="288"/>
      <c r="V31" s="418" t="s">
        <v>52</v>
      </c>
      <c r="W31" s="401" t="s">
        <v>164</v>
      </c>
      <c r="X31" s="423"/>
      <c r="Y31" s="327"/>
      <c r="Z31" s="328"/>
      <c r="AA31" s="398" t="s">
        <v>61</v>
      </c>
      <c r="AB31" s="401" t="s">
        <v>173</v>
      </c>
      <c r="AC31" s="402"/>
      <c r="AD31" s="329"/>
    </row>
    <row r="32" spans="1:30" ht="115.5" customHeight="1" thickBot="1">
      <c r="A32" s="321"/>
      <c r="B32" s="361" t="s">
        <v>313</v>
      </c>
      <c r="C32" s="338"/>
      <c r="D32" s="338"/>
      <c r="E32" s="322"/>
      <c r="F32" s="348"/>
      <c r="G32" s="348"/>
      <c r="H32" s="348"/>
      <c r="I32" s="348"/>
      <c r="J32" s="287"/>
      <c r="K32" s="383"/>
      <c r="L32" s="397" t="s">
        <v>379</v>
      </c>
      <c r="M32" s="325"/>
      <c r="N32" s="325"/>
      <c r="O32" s="325"/>
      <c r="P32" s="323"/>
      <c r="Q32" s="418" t="s">
        <v>74</v>
      </c>
      <c r="R32" s="401" t="s">
        <v>186</v>
      </c>
      <c r="S32" s="412"/>
      <c r="T32" s="323"/>
      <c r="U32" s="288"/>
      <c r="V32" s="401" t="s">
        <v>29</v>
      </c>
      <c r="W32" s="401" t="s">
        <v>141</v>
      </c>
      <c r="X32" s="422"/>
      <c r="Y32" s="327"/>
      <c r="Z32" s="328"/>
      <c r="AA32" s="398" t="s">
        <v>74</v>
      </c>
      <c r="AB32" s="408" t="s">
        <v>186</v>
      </c>
      <c r="AC32" s="409"/>
      <c r="AD32" s="329"/>
    </row>
    <row r="33" spans="1:30" ht="50.25" customHeight="1" thickBot="1">
      <c r="A33" s="321"/>
      <c r="B33" s="313" t="s">
        <v>358</v>
      </c>
      <c r="C33" s="334"/>
      <c r="D33" s="335">
        <v>80</v>
      </c>
      <c r="E33" s="322"/>
      <c r="F33" s="348"/>
      <c r="G33" s="348"/>
      <c r="H33" s="348"/>
      <c r="I33" s="348"/>
      <c r="J33" s="287"/>
      <c r="K33" s="383"/>
      <c r="L33" s="381"/>
      <c r="M33" s="381"/>
      <c r="N33" s="381"/>
      <c r="O33" s="325"/>
      <c r="P33" s="323"/>
      <c r="Q33" s="418" t="s">
        <v>79</v>
      </c>
      <c r="R33" s="401" t="s">
        <v>191</v>
      </c>
      <c r="S33" s="415"/>
      <c r="T33" s="323"/>
      <c r="U33" s="288"/>
      <c r="V33" s="401" t="s">
        <v>30</v>
      </c>
      <c r="W33" s="401" t="s">
        <v>142</v>
      </c>
      <c r="X33" s="422"/>
      <c r="Y33" s="327"/>
      <c r="Z33" s="328"/>
      <c r="AA33" s="368"/>
      <c r="AB33" s="318" t="s">
        <v>304</v>
      </c>
      <c r="AC33" s="369">
        <v>25</v>
      </c>
      <c r="AD33" s="329"/>
    </row>
    <row r="34" spans="1:30" ht="67.5" customHeight="1" thickBot="1">
      <c r="A34" s="321"/>
      <c r="B34" s="336"/>
      <c r="C34" s="310" t="s">
        <v>307</v>
      </c>
      <c r="D34" s="370" t="e">
        <f>(D33/SUM('Beräkningsformulär Status'!C6:C7))*100</f>
        <v>#DIV/0!</v>
      </c>
      <c r="E34" s="322"/>
      <c r="F34" s="348"/>
      <c r="G34" s="348"/>
      <c r="H34" s="348"/>
      <c r="I34" s="348"/>
      <c r="J34" s="287"/>
      <c r="K34" s="383"/>
      <c r="L34" s="381"/>
      <c r="M34" s="381"/>
      <c r="N34" s="381"/>
      <c r="O34" s="325"/>
      <c r="P34" s="323"/>
      <c r="Q34" s="419" t="s">
        <v>80</v>
      </c>
      <c r="R34" s="408" t="s">
        <v>192</v>
      </c>
      <c r="S34" s="420"/>
      <c r="T34" s="323"/>
      <c r="U34" s="288"/>
      <c r="V34" s="398" t="s">
        <v>54</v>
      </c>
      <c r="W34" s="401" t="s">
        <v>166</v>
      </c>
      <c r="X34" s="423"/>
      <c r="Y34" s="327"/>
      <c r="Z34" s="328"/>
      <c r="AA34" s="352"/>
      <c r="AB34" s="310" t="s">
        <v>307</v>
      </c>
      <c r="AC34" s="371" t="e">
        <f>(AC33/SUM('Beräkningsformulär Status'!C6:C7))*100</f>
        <v>#DIV/0!</v>
      </c>
      <c r="AD34" s="329"/>
    </row>
    <row r="35" spans="1:30" ht="105.75" customHeight="1" thickBot="1">
      <c r="A35" s="321"/>
      <c r="B35" s="397" t="s">
        <v>380</v>
      </c>
      <c r="C35" s="294"/>
      <c r="D35" s="372"/>
      <c r="E35" s="322"/>
      <c r="F35" s="348"/>
      <c r="G35" s="348"/>
      <c r="H35" s="348"/>
      <c r="I35" s="348"/>
      <c r="J35" s="287"/>
      <c r="K35" s="383"/>
      <c r="L35" s="381"/>
      <c r="M35" s="381"/>
      <c r="N35" s="381"/>
      <c r="O35" s="325"/>
      <c r="P35" s="323"/>
      <c r="Q35" s="323"/>
      <c r="R35" s="373" t="s">
        <v>334</v>
      </c>
      <c r="S35" s="317">
        <v>81</v>
      </c>
      <c r="T35" s="323"/>
      <c r="U35" s="288"/>
      <c r="V35" s="398" t="s">
        <v>55</v>
      </c>
      <c r="W35" s="401" t="s">
        <v>167</v>
      </c>
      <c r="X35" s="422"/>
      <c r="Y35" s="327"/>
      <c r="Z35" s="328"/>
      <c r="AA35" s="396" t="s">
        <v>376</v>
      </c>
      <c r="AB35" s="352"/>
      <c r="AC35" s="352"/>
      <c r="AD35" s="328"/>
    </row>
    <row r="36" spans="1:30" ht="45.75" customHeight="1" thickBot="1">
      <c r="A36" s="321"/>
      <c r="B36" s="361" t="s">
        <v>312</v>
      </c>
      <c r="C36" s="338"/>
      <c r="D36" s="338"/>
      <c r="E36" s="322"/>
      <c r="F36" s="348"/>
      <c r="G36" s="348"/>
      <c r="H36" s="348"/>
      <c r="I36" s="348"/>
      <c r="J36" s="287"/>
      <c r="K36" s="383"/>
      <c r="L36" s="381"/>
      <c r="M36" s="381"/>
      <c r="N36" s="381"/>
      <c r="O36" s="325"/>
      <c r="P36" s="323"/>
      <c r="Q36" s="323"/>
      <c r="R36" s="313" t="s">
        <v>307</v>
      </c>
      <c r="S36" s="374" t="e">
        <f>(S35/SUM('Beräkningsformulär Status'!C6:C7))*100</f>
        <v>#DIV/0!</v>
      </c>
      <c r="T36" s="323"/>
      <c r="U36" s="288"/>
      <c r="V36" s="398" t="s">
        <v>74</v>
      </c>
      <c r="W36" s="408" t="s">
        <v>186</v>
      </c>
      <c r="X36" s="428"/>
      <c r="Y36" s="327"/>
      <c r="Z36" s="328"/>
      <c r="AA36" s="351" t="s">
        <v>329</v>
      </c>
      <c r="AB36" s="352"/>
      <c r="AC36" s="352"/>
      <c r="AD36" s="328"/>
    </row>
    <row r="37" spans="1:30" ht="82.5" customHeight="1" thickBot="1">
      <c r="A37" s="321"/>
      <c r="B37" s="310" t="s">
        <v>306</v>
      </c>
      <c r="C37" s="313" t="s">
        <v>296</v>
      </c>
      <c r="D37" s="375"/>
      <c r="E37" s="322"/>
      <c r="F37" s="348"/>
      <c r="G37" s="348"/>
      <c r="H37" s="348"/>
      <c r="I37" s="348"/>
      <c r="J37" s="287"/>
      <c r="K37" s="383"/>
      <c r="L37" s="381"/>
      <c r="M37" s="381"/>
      <c r="N37" s="381"/>
      <c r="O37" s="325"/>
      <c r="P37" s="323"/>
      <c r="Q37" s="396" t="s">
        <v>372</v>
      </c>
      <c r="R37" s="323"/>
      <c r="S37" s="323"/>
      <c r="T37" s="323"/>
      <c r="U37" s="288"/>
      <c r="V37" s="376"/>
      <c r="W37" s="317" t="s">
        <v>304</v>
      </c>
      <c r="X37" s="377">
        <v>25</v>
      </c>
      <c r="Y37" s="327"/>
      <c r="Z37" s="328"/>
      <c r="AA37" s="313" t="s">
        <v>335</v>
      </c>
      <c r="AB37" s="375"/>
      <c r="AC37" s="317">
        <v>78</v>
      </c>
      <c r="AD37" s="328"/>
    </row>
    <row r="38" spans="1:30" ht="79.5" customHeight="1" thickBot="1">
      <c r="A38" s="321"/>
      <c r="B38" s="398" t="s">
        <v>2</v>
      </c>
      <c r="C38" s="399" t="s">
        <v>113</v>
      </c>
      <c r="D38" s="400"/>
      <c r="E38" s="322"/>
      <c r="F38" s="348"/>
      <c r="G38" s="348"/>
      <c r="H38" s="348"/>
      <c r="I38" s="348"/>
      <c r="J38" s="287"/>
      <c r="K38" s="383"/>
      <c r="L38" s="381"/>
      <c r="M38" s="381"/>
      <c r="N38" s="381"/>
      <c r="O38" s="325"/>
      <c r="P38" s="323"/>
      <c r="Q38" s="323"/>
      <c r="R38" s="323"/>
      <c r="S38" s="323"/>
      <c r="T38" s="323"/>
      <c r="U38" s="288"/>
      <c r="V38" s="379"/>
      <c r="W38" s="310" t="s">
        <v>307</v>
      </c>
      <c r="X38" s="374" t="e">
        <f>(X37/SUM('Beräkningsformulär Status'!C6:C7))*100</f>
        <v>#DIV/0!</v>
      </c>
      <c r="Y38" s="327"/>
      <c r="Z38" s="328"/>
      <c r="AA38" s="296"/>
      <c r="AB38" s="310" t="s">
        <v>307</v>
      </c>
      <c r="AC38" s="359" t="e">
        <f>(AC37/SUM('Beräkningsformulär Status'!C6:C7))*100</f>
        <v>#DIV/0!</v>
      </c>
      <c r="AD38" s="328"/>
    </row>
    <row r="39" spans="1:30" ht="113.25" customHeight="1">
      <c r="A39" s="321"/>
      <c r="B39" s="398" t="s">
        <v>3</v>
      </c>
      <c r="C39" s="401" t="s">
        <v>114</v>
      </c>
      <c r="D39" s="402"/>
      <c r="E39" s="322"/>
      <c r="F39" s="348"/>
      <c r="G39" s="348"/>
      <c r="H39" s="348"/>
      <c r="I39" s="348"/>
      <c r="J39" s="287"/>
      <c r="K39" s="383"/>
      <c r="L39" s="381"/>
      <c r="M39" s="381"/>
      <c r="N39" s="381"/>
      <c r="O39" s="325"/>
      <c r="P39" s="323"/>
      <c r="Q39" s="323"/>
      <c r="R39" s="323"/>
      <c r="S39" s="323"/>
      <c r="T39" s="323"/>
      <c r="U39" s="288"/>
      <c r="V39" s="396" t="s">
        <v>375</v>
      </c>
      <c r="W39" s="380"/>
      <c r="X39" s="380"/>
      <c r="Y39" s="350"/>
      <c r="Z39" s="328"/>
      <c r="AA39" s="397" t="s">
        <v>377</v>
      </c>
      <c r="AB39" s="353"/>
      <c r="AC39" s="353"/>
      <c r="AD39" s="328"/>
    </row>
    <row r="40" spans="1:30" ht="66.75" customHeight="1">
      <c r="A40" s="321"/>
      <c r="B40" s="398" t="s">
        <v>4</v>
      </c>
      <c r="C40" s="401" t="s">
        <v>115</v>
      </c>
      <c r="D40" s="402"/>
      <c r="E40" s="322"/>
      <c r="F40" s="348"/>
      <c r="G40" s="348"/>
      <c r="H40" s="348"/>
      <c r="I40" s="348"/>
      <c r="J40" s="287"/>
      <c r="K40" s="383"/>
      <c r="L40" s="381"/>
      <c r="M40" s="381"/>
      <c r="N40" s="381"/>
      <c r="O40" s="325"/>
      <c r="P40" s="323"/>
      <c r="Q40" s="323"/>
      <c r="R40" s="323"/>
      <c r="S40" s="323"/>
      <c r="T40" s="323"/>
      <c r="U40" s="288"/>
      <c r="V40" s="288"/>
      <c r="W40" s="350"/>
      <c r="X40" s="350"/>
      <c r="Y40" s="350"/>
      <c r="Z40" s="328"/>
      <c r="AA40" s="352"/>
      <c r="AB40" s="352"/>
      <c r="AC40" s="352"/>
      <c r="AD40" s="352"/>
    </row>
    <row r="41" spans="1:30" ht="21" thickBot="1">
      <c r="A41" s="321"/>
      <c r="B41" s="410" t="s">
        <v>5</v>
      </c>
      <c r="C41" s="401" t="s">
        <v>116</v>
      </c>
      <c r="D41" s="402"/>
      <c r="E41" s="322"/>
      <c r="F41" s="348"/>
      <c r="G41" s="348"/>
      <c r="H41" s="348"/>
      <c r="I41" s="348"/>
      <c r="J41" s="287"/>
      <c r="K41" s="383"/>
      <c r="L41" s="381"/>
      <c r="M41" s="381"/>
      <c r="N41" s="381"/>
      <c r="O41" s="325"/>
      <c r="P41" s="323"/>
      <c r="Q41" s="323"/>
      <c r="R41" s="323"/>
      <c r="S41" s="323"/>
      <c r="T41" s="323"/>
      <c r="U41" s="288"/>
      <c r="V41" s="288"/>
      <c r="W41" s="350"/>
      <c r="X41" s="350"/>
      <c r="Y41" s="350"/>
      <c r="Z41" s="328"/>
      <c r="AA41" s="382" t="s">
        <v>330</v>
      </c>
      <c r="AB41" s="352"/>
      <c r="AC41" s="352"/>
      <c r="AD41" s="352"/>
    </row>
    <row r="42" spans="1:30" ht="39" customHeight="1" thickBot="1">
      <c r="A42" s="321"/>
      <c r="B42" s="398" t="s">
        <v>6</v>
      </c>
      <c r="C42" s="406" t="s">
        <v>118</v>
      </c>
      <c r="D42" s="407"/>
      <c r="E42" s="322"/>
      <c r="F42" s="348"/>
      <c r="G42" s="348"/>
      <c r="H42" s="348"/>
      <c r="I42" s="348"/>
      <c r="J42" s="287"/>
      <c r="K42" s="383"/>
      <c r="L42" s="381"/>
      <c r="M42" s="381"/>
      <c r="N42" s="381"/>
      <c r="O42" s="325"/>
      <c r="P42" s="323"/>
      <c r="Q42" s="323"/>
      <c r="R42" s="323"/>
      <c r="S42" s="323"/>
      <c r="T42" s="323"/>
      <c r="U42" s="288"/>
      <c r="V42" s="288"/>
      <c r="W42" s="350"/>
      <c r="X42" s="350"/>
      <c r="Y42" s="350"/>
      <c r="Z42" s="328"/>
      <c r="AA42" s="312" t="s">
        <v>332</v>
      </c>
      <c r="AB42" s="312" t="s">
        <v>296</v>
      </c>
      <c r="AC42" s="384"/>
      <c r="AD42" s="352"/>
    </row>
    <row r="43" spans="1:30" ht="19.5" customHeight="1">
      <c r="A43" s="321"/>
      <c r="B43" s="398" t="s">
        <v>7</v>
      </c>
      <c r="C43" s="401" t="s">
        <v>119</v>
      </c>
      <c r="D43" s="402"/>
      <c r="E43" s="322"/>
      <c r="F43" s="348"/>
      <c r="G43" s="348"/>
      <c r="H43" s="348"/>
      <c r="I43" s="348"/>
      <c r="J43" s="287"/>
      <c r="K43" s="383"/>
      <c r="L43" s="381"/>
      <c r="M43" s="381"/>
      <c r="N43" s="381"/>
      <c r="O43" s="325"/>
      <c r="P43" s="323"/>
      <c r="Q43" s="323"/>
      <c r="R43" s="323"/>
      <c r="S43" s="323"/>
      <c r="T43" s="323"/>
      <c r="U43" s="288"/>
      <c r="V43" s="288"/>
      <c r="W43" s="350"/>
      <c r="X43" s="350"/>
      <c r="Y43" s="350"/>
      <c r="Z43" s="328"/>
      <c r="AA43" s="594" t="s">
        <v>24</v>
      </c>
      <c r="AB43" s="595" t="s">
        <v>136</v>
      </c>
      <c r="AC43" s="596"/>
      <c r="AD43" s="352"/>
    </row>
    <row r="44" spans="1:30" ht="15">
      <c r="A44" s="321"/>
      <c r="B44" s="398" t="s">
        <v>8</v>
      </c>
      <c r="C44" s="401" t="s">
        <v>120</v>
      </c>
      <c r="D44" s="402"/>
      <c r="E44" s="322"/>
      <c r="F44" s="348"/>
      <c r="G44" s="348"/>
      <c r="H44" s="348"/>
      <c r="I44" s="348"/>
      <c r="J44" s="287"/>
      <c r="K44" s="383"/>
      <c r="L44" s="381"/>
      <c r="M44" s="381"/>
      <c r="N44" s="381"/>
      <c r="O44" s="325"/>
      <c r="P44" s="323"/>
      <c r="Q44" s="323"/>
      <c r="R44" s="323"/>
      <c r="S44" s="323"/>
      <c r="T44" s="323"/>
      <c r="U44" s="288"/>
      <c r="V44" s="288"/>
      <c r="W44" s="350"/>
      <c r="X44" s="350"/>
      <c r="Y44" s="350"/>
      <c r="Z44" s="328"/>
      <c r="AA44" s="597" t="s">
        <v>25</v>
      </c>
      <c r="AB44" s="598" t="s">
        <v>137</v>
      </c>
      <c r="AC44" s="599"/>
      <c r="AD44" s="352"/>
    </row>
    <row r="45" spans="1:30" ht="20.25" customHeight="1">
      <c r="A45" s="321"/>
      <c r="B45" s="398" t="s">
        <v>9</v>
      </c>
      <c r="C45" s="401" t="s">
        <v>121</v>
      </c>
      <c r="D45" s="402"/>
      <c r="E45" s="322"/>
      <c r="F45" s="348"/>
      <c r="G45" s="348"/>
      <c r="H45" s="348"/>
      <c r="I45" s="348"/>
      <c r="J45" s="287"/>
      <c r="K45" s="383"/>
      <c r="L45" s="381"/>
      <c r="M45" s="381"/>
      <c r="N45" s="381"/>
      <c r="O45" s="325"/>
      <c r="P45" s="323"/>
      <c r="Q45" s="323"/>
      <c r="R45" s="323"/>
      <c r="S45" s="323"/>
      <c r="T45" s="323"/>
      <c r="U45" s="288"/>
      <c r="V45" s="288"/>
      <c r="W45" s="350"/>
      <c r="X45" s="350"/>
      <c r="Y45" s="350"/>
      <c r="Z45" s="328"/>
      <c r="AA45" s="597" t="s">
        <v>26</v>
      </c>
      <c r="AB45" s="598" t="s">
        <v>138</v>
      </c>
      <c r="AC45" s="599"/>
      <c r="AD45" s="352"/>
    </row>
    <row r="46" spans="1:30" ht="24" customHeight="1">
      <c r="A46" s="321"/>
      <c r="B46" s="398" t="s">
        <v>10</v>
      </c>
      <c r="C46" s="401" t="s">
        <v>122</v>
      </c>
      <c r="D46" s="402"/>
      <c r="E46" s="322"/>
      <c r="F46" s="348"/>
      <c r="G46" s="348"/>
      <c r="H46" s="348"/>
      <c r="I46" s="348"/>
      <c r="J46" s="287"/>
      <c r="K46" s="383"/>
      <c r="L46" s="381"/>
      <c r="M46" s="381"/>
      <c r="N46" s="381"/>
      <c r="O46" s="325"/>
      <c r="P46" s="323"/>
      <c r="Q46" s="323"/>
      <c r="R46" s="323"/>
      <c r="S46" s="323"/>
      <c r="T46" s="323"/>
      <c r="U46" s="288"/>
      <c r="V46" s="288"/>
      <c r="W46" s="350"/>
      <c r="X46" s="350"/>
      <c r="Y46" s="350"/>
      <c r="Z46" s="328"/>
      <c r="AA46" s="597" t="s">
        <v>27</v>
      </c>
      <c r="AB46" s="598" t="s">
        <v>139</v>
      </c>
      <c r="AC46" s="599"/>
      <c r="AD46" s="352"/>
    </row>
    <row r="47" spans="1:30" ht="15.75" thickBot="1">
      <c r="A47" s="321"/>
      <c r="B47" s="410" t="s">
        <v>11</v>
      </c>
      <c r="C47" s="403" t="s">
        <v>123</v>
      </c>
      <c r="D47" s="404"/>
      <c r="E47" s="322"/>
      <c r="F47" s="348"/>
      <c r="G47" s="348"/>
      <c r="H47" s="348"/>
      <c r="I47" s="348"/>
      <c r="J47" s="287"/>
      <c r="K47" s="383"/>
      <c r="L47" s="381"/>
      <c r="M47" s="381"/>
      <c r="N47" s="381"/>
      <c r="O47" s="325"/>
      <c r="P47" s="323"/>
      <c r="Q47" s="323"/>
      <c r="R47" s="323"/>
      <c r="S47" s="323"/>
      <c r="T47" s="323"/>
      <c r="U47" s="288"/>
      <c r="V47" s="288"/>
      <c r="W47" s="350"/>
      <c r="X47" s="350"/>
      <c r="Y47" s="350"/>
      <c r="Z47" s="328"/>
      <c r="AA47" s="600" t="s">
        <v>28</v>
      </c>
      <c r="AB47" s="601" t="s">
        <v>140</v>
      </c>
      <c r="AC47" s="602"/>
      <c r="AD47" s="352"/>
    </row>
    <row r="48" spans="1:30" ht="30.75" customHeight="1" thickBot="1">
      <c r="A48" s="321"/>
      <c r="B48" s="398" t="s">
        <v>14</v>
      </c>
      <c r="C48" s="406" t="s">
        <v>126</v>
      </c>
      <c r="D48" s="407"/>
      <c r="E48" s="322"/>
      <c r="F48" s="348"/>
      <c r="G48" s="348"/>
      <c r="H48" s="348"/>
      <c r="I48" s="348"/>
      <c r="J48" s="287"/>
      <c r="K48" s="383"/>
      <c r="L48" s="381"/>
      <c r="M48" s="381"/>
      <c r="N48" s="381"/>
      <c r="O48" s="325"/>
      <c r="P48" s="323"/>
      <c r="Q48" s="323"/>
      <c r="R48" s="323"/>
      <c r="S48" s="323"/>
      <c r="T48" s="323"/>
      <c r="U48" s="288"/>
      <c r="V48" s="288"/>
      <c r="W48" s="350"/>
      <c r="X48" s="350"/>
      <c r="Y48" s="350"/>
      <c r="Z48" s="328"/>
      <c r="AA48" s="352"/>
      <c r="AB48" s="317" t="s">
        <v>304</v>
      </c>
      <c r="AC48" s="377">
        <v>0</v>
      </c>
      <c r="AD48" s="352"/>
    </row>
    <row r="49" spans="1:30" ht="76.5" customHeight="1" thickBot="1">
      <c r="A49" s="321"/>
      <c r="B49" s="398" t="s">
        <v>15</v>
      </c>
      <c r="C49" s="401" t="s">
        <v>127</v>
      </c>
      <c r="D49" s="402"/>
      <c r="E49" s="322"/>
      <c r="F49" s="348"/>
      <c r="G49" s="348"/>
      <c r="H49" s="348"/>
      <c r="I49" s="348"/>
      <c r="J49" s="287"/>
      <c r="K49" s="383"/>
      <c r="L49" s="381"/>
      <c r="M49" s="381"/>
      <c r="N49" s="381"/>
      <c r="O49" s="325"/>
      <c r="P49" s="323"/>
      <c r="Q49" s="323"/>
      <c r="R49" s="323"/>
      <c r="S49" s="323"/>
      <c r="T49" s="323"/>
      <c r="U49" s="288"/>
      <c r="V49" s="288"/>
      <c r="W49" s="350"/>
      <c r="X49" s="350"/>
      <c r="Y49" s="350"/>
      <c r="Z49" s="328"/>
      <c r="AA49" s="352"/>
      <c r="AB49" s="310" t="s">
        <v>307</v>
      </c>
      <c r="AC49" s="374" t="e">
        <f>(AC48/SUM('Beräkningsformulär Status'!C6:C7))*100</f>
        <v>#DIV/0!</v>
      </c>
      <c r="AD49" s="352"/>
    </row>
    <row r="50" spans="1:30" ht="98.25" customHeight="1">
      <c r="A50" s="321"/>
      <c r="B50" s="398" t="s">
        <v>16</v>
      </c>
      <c r="C50" s="401" t="s">
        <v>128</v>
      </c>
      <c r="D50" s="402"/>
      <c r="E50" s="322"/>
      <c r="F50" s="348"/>
      <c r="G50" s="348"/>
      <c r="H50" s="348"/>
      <c r="I50" s="348"/>
      <c r="J50" s="287"/>
      <c r="K50" s="383"/>
      <c r="L50" s="381"/>
      <c r="M50" s="381"/>
      <c r="N50" s="381"/>
      <c r="O50" s="325"/>
      <c r="P50" s="323"/>
      <c r="Q50" s="323"/>
      <c r="R50" s="323"/>
      <c r="S50" s="323"/>
      <c r="T50" s="323"/>
      <c r="U50" s="288"/>
      <c r="V50" s="288"/>
      <c r="W50" s="350"/>
      <c r="X50" s="350"/>
      <c r="Y50" s="350"/>
      <c r="Z50" s="328"/>
      <c r="AA50" s="396" t="s">
        <v>378</v>
      </c>
      <c r="AB50" s="352"/>
      <c r="AC50" s="352"/>
      <c r="AD50" s="352"/>
    </row>
    <row r="51" spans="1:30" ht="15">
      <c r="A51" s="321"/>
      <c r="B51" s="398" t="s">
        <v>22</v>
      </c>
      <c r="C51" s="401" t="s">
        <v>134</v>
      </c>
      <c r="D51" s="402"/>
      <c r="E51" s="322"/>
      <c r="F51" s="348"/>
      <c r="G51" s="348"/>
      <c r="H51" s="348"/>
      <c r="I51" s="348"/>
      <c r="J51" s="287"/>
      <c r="K51" s="383"/>
      <c r="L51" s="381"/>
      <c r="M51" s="381"/>
      <c r="N51" s="381"/>
      <c r="O51" s="325"/>
      <c r="P51" s="323"/>
      <c r="Q51" s="323"/>
      <c r="R51" s="323"/>
      <c r="S51" s="323"/>
      <c r="T51" s="323"/>
      <c r="U51" s="288"/>
      <c r="V51" s="288"/>
      <c r="W51" s="350"/>
      <c r="X51" s="350"/>
      <c r="Y51" s="350"/>
      <c r="Z51" s="328"/>
      <c r="AA51" s="328"/>
      <c r="AB51" s="328"/>
      <c r="AC51" s="328"/>
      <c r="AD51" s="328"/>
    </row>
    <row r="52" spans="1:30" ht="15">
      <c r="A52" s="321"/>
      <c r="B52" s="410" t="s">
        <v>23</v>
      </c>
      <c r="C52" s="403" t="s">
        <v>135</v>
      </c>
      <c r="D52" s="404"/>
      <c r="E52" s="322"/>
      <c r="F52" s="348"/>
      <c r="G52" s="348"/>
      <c r="H52" s="348"/>
      <c r="I52" s="348"/>
      <c r="J52" s="287"/>
      <c r="K52" s="383"/>
      <c r="L52" s="381"/>
      <c r="M52" s="381"/>
      <c r="N52" s="381"/>
      <c r="O52" s="325"/>
      <c r="P52" s="323"/>
      <c r="Q52" s="323"/>
      <c r="R52" s="323"/>
      <c r="S52" s="323"/>
      <c r="T52" s="323"/>
      <c r="U52" s="288"/>
      <c r="V52" s="288"/>
      <c r="W52" s="350"/>
      <c r="X52" s="350"/>
      <c r="Y52" s="350"/>
      <c r="Z52" s="328"/>
      <c r="AA52" s="328"/>
      <c r="AB52" s="328"/>
      <c r="AC52" s="328"/>
      <c r="AD52" s="328"/>
    </row>
    <row r="53" spans="1:30" ht="15">
      <c r="A53" s="321"/>
      <c r="B53" s="398" t="s">
        <v>25</v>
      </c>
      <c r="C53" s="406" t="s">
        <v>137</v>
      </c>
      <c r="D53" s="407"/>
      <c r="E53" s="322"/>
      <c r="F53" s="348"/>
      <c r="G53" s="348"/>
      <c r="H53" s="348"/>
      <c r="I53" s="348"/>
      <c r="J53" s="287"/>
      <c r="K53" s="383"/>
      <c r="L53" s="381"/>
      <c r="M53" s="381"/>
      <c r="N53" s="381"/>
      <c r="O53" s="325"/>
      <c r="P53" s="323"/>
      <c r="Q53" s="323"/>
      <c r="R53" s="323"/>
      <c r="S53" s="323"/>
      <c r="T53" s="323"/>
      <c r="U53" s="288"/>
      <c r="V53" s="288"/>
      <c r="W53" s="350"/>
      <c r="X53" s="350"/>
      <c r="Y53" s="350"/>
      <c r="Z53" s="328"/>
      <c r="AA53" s="328"/>
      <c r="AB53" s="328"/>
      <c r="AC53" s="328"/>
      <c r="AD53" s="328"/>
    </row>
    <row r="54" spans="1:30" ht="15">
      <c r="A54" s="321"/>
      <c r="B54" s="398" t="s">
        <v>26</v>
      </c>
      <c r="C54" s="401" t="s">
        <v>138</v>
      </c>
      <c r="D54" s="402"/>
      <c r="E54" s="322"/>
      <c r="F54" s="348"/>
      <c r="G54" s="348"/>
      <c r="H54" s="348"/>
      <c r="I54" s="348"/>
      <c r="J54" s="287"/>
      <c r="K54" s="383"/>
      <c r="L54" s="381"/>
      <c r="M54" s="381"/>
      <c r="N54" s="381"/>
      <c r="O54" s="325"/>
      <c r="P54" s="323"/>
      <c r="Q54" s="323"/>
      <c r="R54" s="323"/>
      <c r="S54" s="323"/>
      <c r="T54" s="323"/>
      <c r="U54" s="288"/>
      <c r="V54" s="288"/>
      <c r="W54" s="350"/>
      <c r="X54" s="350"/>
      <c r="Y54" s="350"/>
      <c r="Z54" s="328"/>
      <c r="AA54" s="328"/>
      <c r="AB54" s="328"/>
      <c r="AC54" s="328"/>
      <c r="AD54" s="328"/>
    </row>
    <row r="55" spans="1:30" ht="15">
      <c r="A55" s="321"/>
      <c r="B55" s="398" t="s">
        <v>27</v>
      </c>
      <c r="C55" s="401" t="s">
        <v>139</v>
      </c>
      <c r="D55" s="402"/>
      <c r="E55" s="322"/>
      <c r="F55" s="348"/>
      <c r="G55" s="348"/>
      <c r="H55" s="348"/>
      <c r="I55" s="348"/>
      <c r="J55" s="287"/>
      <c r="K55" s="383"/>
      <c r="L55" s="381"/>
      <c r="M55" s="381"/>
      <c r="N55" s="381"/>
      <c r="O55" s="325"/>
      <c r="P55" s="323"/>
      <c r="Q55" s="323"/>
      <c r="R55" s="323"/>
      <c r="S55" s="323"/>
      <c r="T55" s="323"/>
      <c r="U55" s="288"/>
      <c r="V55" s="288"/>
      <c r="W55" s="350"/>
      <c r="X55" s="350"/>
      <c r="Y55" s="350"/>
      <c r="Z55" s="328"/>
      <c r="AA55" s="328"/>
      <c r="AB55" s="328"/>
      <c r="AC55" s="328"/>
      <c r="AD55" s="328"/>
    </row>
    <row r="56" spans="1:30" ht="12.75">
      <c r="A56" s="321"/>
      <c r="B56" s="405" t="s">
        <v>30</v>
      </c>
      <c r="C56" s="406" t="s">
        <v>142</v>
      </c>
      <c r="D56" s="407"/>
      <c r="E56" s="322"/>
      <c r="F56" s="348"/>
      <c r="G56" s="348"/>
      <c r="H56" s="348"/>
      <c r="I56" s="348"/>
      <c r="J56" s="287"/>
      <c r="K56" s="383"/>
      <c r="L56" s="381"/>
      <c r="M56" s="381"/>
      <c r="N56" s="381"/>
      <c r="O56" s="325"/>
      <c r="P56" s="323"/>
      <c r="Q56" s="323"/>
      <c r="R56" s="323"/>
      <c r="S56" s="323"/>
      <c r="T56" s="323"/>
      <c r="U56" s="288"/>
      <c r="V56" s="288"/>
      <c r="W56" s="350"/>
      <c r="X56" s="350"/>
      <c r="Y56" s="350"/>
      <c r="Z56" s="328"/>
      <c r="AA56" s="328"/>
      <c r="AB56" s="328"/>
      <c r="AC56" s="328"/>
      <c r="AD56" s="328"/>
    </row>
    <row r="57" spans="1:30" ht="15">
      <c r="A57" s="321"/>
      <c r="B57" s="398" t="s">
        <v>51</v>
      </c>
      <c r="C57" s="401" t="s">
        <v>163</v>
      </c>
      <c r="D57" s="402"/>
      <c r="E57" s="322"/>
      <c r="F57" s="348"/>
      <c r="G57" s="348"/>
      <c r="H57" s="348"/>
      <c r="I57" s="348"/>
      <c r="J57" s="287"/>
      <c r="K57" s="383"/>
      <c r="L57" s="381"/>
      <c r="M57" s="381"/>
      <c r="N57" s="381"/>
      <c r="O57" s="325"/>
      <c r="P57" s="323"/>
      <c r="Q57" s="323"/>
      <c r="R57" s="323"/>
      <c r="S57" s="323"/>
      <c r="T57" s="323"/>
      <c r="U57" s="288"/>
      <c r="V57" s="288"/>
      <c r="W57" s="350"/>
      <c r="X57" s="350"/>
      <c r="Y57" s="350"/>
      <c r="Z57" s="328"/>
      <c r="AA57" s="328"/>
      <c r="AB57" s="328"/>
      <c r="AC57" s="328"/>
      <c r="AD57" s="328"/>
    </row>
    <row r="58" spans="1:30" ht="19.5" customHeight="1">
      <c r="A58" s="321"/>
      <c r="B58" s="398" t="s">
        <v>52</v>
      </c>
      <c r="C58" s="401" t="s">
        <v>164</v>
      </c>
      <c r="D58" s="402"/>
      <c r="E58" s="338"/>
      <c r="F58" s="348"/>
      <c r="G58" s="348"/>
      <c r="H58" s="348"/>
      <c r="I58" s="348"/>
      <c r="J58" s="287"/>
      <c r="K58" s="383"/>
      <c r="L58" s="381"/>
      <c r="M58" s="381"/>
      <c r="N58" s="381"/>
      <c r="O58" s="325"/>
      <c r="P58" s="323"/>
      <c r="Q58" s="346"/>
      <c r="R58" s="346"/>
      <c r="S58" s="346"/>
      <c r="T58" s="323"/>
      <c r="U58" s="288"/>
      <c r="V58" s="288"/>
      <c r="W58" s="350"/>
      <c r="X58" s="350"/>
      <c r="Y58" s="350"/>
      <c r="Z58" s="328"/>
      <c r="AA58" s="328"/>
      <c r="AB58" s="328"/>
      <c r="AC58" s="328"/>
      <c r="AD58" s="328"/>
    </row>
    <row r="59" spans="1:30" ht="15">
      <c r="A59" s="321"/>
      <c r="B59" s="398" t="s">
        <v>54</v>
      </c>
      <c r="C59" s="401" t="s">
        <v>166</v>
      </c>
      <c r="D59" s="402"/>
      <c r="E59" s="338"/>
      <c r="F59" s="348"/>
      <c r="G59" s="348"/>
      <c r="H59" s="348"/>
      <c r="I59" s="348"/>
      <c r="J59" s="287"/>
      <c r="K59" s="383"/>
      <c r="L59" s="381"/>
      <c r="M59" s="381"/>
      <c r="N59" s="381"/>
      <c r="O59" s="325"/>
      <c r="P59" s="346"/>
      <c r="Q59" s="346"/>
      <c r="R59" s="346"/>
      <c r="S59" s="346"/>
      <c r="T59" s="346"/>
      <c r="U59" s="288"/>
      <c r="V59" s="288"/>
      <c r="W59" s="350"/>
      <c r="X59" s="350"/>
      <c r="Y59" s="350"/>
      <c r="Z59" s="328"/>
      <c r="AA59" s="328"/>
      <c r="AB59" s="328"/>
      <c r="AC59" s="328"/>
      <c r="AD59" s="328"/>
    </row>
    <row r="60" spans="1:30" ht="15">
      <c r="A60" s="321"/>
      <c r="B60" s="398" t="s">
        <v>55</v>
      </c>
      <c r="C60" s="401" t="s">
        <v>167</v>
      </c>
      <c r="D60" s="402"/>
      <c r="E60" s="338"/>
      <c r="F60" s="348"/>
      <c r="G60" s="348"/>
      <c r="H60" s="348"/>
      <c r="I60" s="348"/>
      <c r="J60" s="287"/>
      <c r="K60" s="383"/>
      <c r="L60" s="381"/>
      <c r="M60" s="381"/>
      <c r="N60" s="381"/>
      <c r="O60" s="325"/>
      <c r="P60" s="346"/>
      <c r="Q60" s="346"/>
      <c r="R60" s="346"/>
      <c r="S60" s="346"/>
      <c r="T60" s="346"/>
      <c r="U60" s="288"/>
      <c r="V60" s="288"/>
      <c r="W60" s="350"/>
      <c r="X60" s="350"/>
      <c r="Y60" s="350"/>
      <c r="Z60" s="328"/>
      <c r="AA60" s="328"/>
      <c r="AB60" s="328"/>
      <c r="AC60" s="328"/>
      <c r="AD60" s="328"/>
    </row>
    <row r="61" spans="1:30" ht="15">
      <c r="A61" s="321"/>
      <c r="B61" s="398" t="s">
        <v>61</v>
      </c>
      <c r="C61" s="401" t="s">
        <v>173</v>
      </c>
      <c r="D61" s="402"/>
      <c r="E61" s="338"/>
      <c r="F61" s="348"/>
      <c r="G61" s="348"/>
      <c r="H61" s="348"/>
      <c r="I61" s="348"/>
      <c r="J61" s="287"/>
      <c r="K61" s="383"/>
      <c r="L61" s="381"/>
      <c r="M61" s="381"/>
      <c r="N61" s="381"/>
      <c r="O61" s="325"/>
      <c r="P61" s="346"/>
      <c r="Q61" s="346"/>
      <c r="R61" s="346"/>
      <c r="S61" s="346"/>
      <c r="T61" s="346"/>
      <c r="U61" s="288"/>
      <c r="V61" s="288"/>
      <c r="W61" s="350"/>
      <c r="X61" s="350"/>
      <c r="Y61" s="350"/>
      <c r="Z61" s="328"/>
      <c r="AA61" s="328"/>
      <c r="AB61" s="328"/>
      <c r="AC61" s="328"/>
      <c r="AD61" s="328"/>
    </row>
    <row r="62" spans="1:30" ht="15.75" thickBot="1">
      <c r="A62" s="321"/>
      <c r="B62" s="398" t="s">
        <v>74</v>
      </c>
      <c r="C62" s="408" t="s">
        <v>186</v>
      </c>
      <c r="D62" s="409"/>
      <c r="E62" s="338"/>
      <c r="F62" s="348"/>
      <c r="G62" s="348"/>
      <c r="H62" s="348"/>
      <c r="I62" s="348"/>
      <c r="J62" s="287"/>
      <c r="K62" s="383"/>
      <c r="L62" s="381"/>
      <c r="M62" s="381"/>
      <c r="N62" s="381"/>
      <c r="O62" s="325"/>
      <c r="P62" s="346"/>
      <c r="Q62" s="346"/>
      <c r="R62" s="346"/>
      <c r="S62" s="346"/>
      <c r="T62" s="346"/>
      <c r="U62" s="288"/>
      <c r="V62" s="288"/>
      <c r="W62" s="350"/>
      <c r="X62" s="350"/>
      <c r="Y62" s="350"/>
      <c r="Z62" s="328"/>
      <c r="AA62" s="328"/>
      <c r="AB62" s="328"/>
      <c r="AC62" s="328"/>
      <c r="AD62" s="328"/>
    </row>
    <row r="63" spans="1:30" ht="27" customHeight="1" thickBot="1">
      <c r="A63" s="321"/>
      <c r="B63" s="385"/>
      <c r="C63" s="318" t="s">
        <v>304</v>
      </c>
      <c r="D63" s="337">
        <v>26</v>
      </c>
      <c r="E63" s="338"/>
      <c r="F63" s="348"/>
      <c r="G63" s="348"/>
      <c r="H63" s="348"/>
      <c r="I63" s="348"/>
      <c r="J63" s="287"/>
      <c r="K63" s="383"/>
      <c r="L63" s="381"/>
      <c r="M63" s="381"/>
      <c r="N63" s="381"/>
      <c r="O63" s="325"/>
      <c r="P63" s="346"/>
      <c r="Q63" s="346"/>
      <c r="R63" s="346"/>
      <c r="S63" s="346"/>
      <c r="T63" s="346"/>
      <c r="U63" s="288"/>
      <c r="V63" s="288"/>
      <c r="W63" s="350"/>
      <c r="X63" s="350"/>
      <c r="Y63" s="350"/>
      <c r="Z63" s="328"/>
      <c r="AA63" s="328"/>
      <c r="AB63" s="328"/>
      <c r="AC63" s="328"/>
      <c r="AD63" s="328"/>
    </row>
    <row r="64" spans="1:30" ht="40.5" customHeight="1" thickBot="1">
      <c r="A64" s="321"/>
      <c r="B64" s="321"/>
      <c r="C64" s="310" t="s">
        <v>307</v>
      </c>
      <c r="D64" s="340" t="e">
        <f>(D63/SUM('Beräkningsformulär Status'!C6:C7))*100</f>
        <v>#DIV/0!</v>
      </c>
      <c r="E64" s="338"/>
      <c r="F64" s="348"/>
      <c r="G64" s="348"/>
      <c r="H64" s="348"/>
      <c r="I64" s="348"/>
      <c r="J64" s="287"/>
      <c r="K64" s="383"/>
      <c r="L64" s="381"/>
      <c r="M64" s="381"/>
      <c r="N64" s="381"/>
      <c r="O64" s="325"/>
      <c r="P64" s="346"/>
      <c r="Q64" s="346"/>
      <c r="R64" s="346"/>
      <c r="S64" s="346"/>
      <c r="T64" s="346"/>
      <c r="U64" s="288"/>
      <c r="V64" s="288"/>
      <c r="W64" s="350"/>
      <c r="X64" s="350"/>
      <c r="Y64" s="350"/>
      <c r="Z64" s="328"/>
      <c r="AA64" s="328"/>
      <c r="AB64" s="328"/>
      <c r="AC64" s="328"/>
      <c r="AD64" s="328"/>
    </row>
    <row r="65" spans="1:30" ht="84" customHeight="1">
      <c r="A65" s="321"/>
      <c r="B65" s="396" t="s">
        <v>368</v>
      </c>
      <c r="C65" s="321"/>
      <c r="D65" s="321"/>
      <c r="E65" s="338"/>
      <c r="F65" s="348"/>
      <c r="G65" s="348"/>
      <c r="H65" s="348"/>
      <c r="I65" s="348"/>
      <c r="J65" s="287"/>
      <c r="K65" s="383"/>
      <c r="L65" s="381"/>
      <c r="M65" s="381"/>
      <c r="N65" s="381"/>
      <c r="O65" s="325"/>
      <c r="P65" s="346"/>
      <c r="Q65" s="346"/>
      <c r="R65" s="346"/>
      <c r="S65" s="346"/>
      <c r="T65" s="346"/>
      <c r="U65" s="288"/>
      <c r="V65" s="288"/>
      <c r="W65" s="350"/>
      <c r="X65" s="350"/>
      <c r="Y65" s="350"/>
      <c r="Z65" s="328"/>
      <c r="AA65" s="328"/>
      <c r="AB65" s="328"/>
      <c r="AC65" s="328"/>
      <c r="AD65" s="328"/>
    </row>
    <row r="66" spans="1:30" ht="12.75">
      <c r="A66" s="321"/>
      <c r="B66" s="338"/>
      <c r="C66" s="338"/>
      <c r="D66" s="338"/>
      <c r="E66" s="338"/>
      <c r="F66" s="348"/>
      <c r="G66" s="348"/>
      <c r="H66" s="348"/>
      <c r="I66" s="348"/>
      <c r="J66" s="287"/>
      <c r="K66" s="383"/>
      <c r="L66" s="381"/>
      <c r="M66" s="381"/>
      <c r="N66" s="381"/>
      <c r="O66" s="325"/>
      <c r="P66" s="346"/>
      <c r="Q66" s="346"/>
      <c r="R66" s="346"/>
      <c r="S66" s="346"/>
      <c r="T66" s="346"/>
      <c r="U66" s="288"/>
      <c r="V66" s="288"/>
      <c r="W66" s="350"/>
      <c r="X66" s="350"/>
      <c r="Y66" s="350"/>
      <c r="Z66" s="328"/>
      <c r="AA66" s="328"/>
      <c r="AB66" s="328"/>
      <c r="AC66" s="328"/>
      <c r="AD66" s="328"/>
    </row>
    <row r="67" spans="1:30" ht="12.75">
      <c r="A67" s="321"/>
      <c r="B67" s="338"/>
      <c r="C67" s="338"/>
      <c r="D67" s="338"/>
      <c r="E67" s="338"/>
      <c r="F67" s="348"/>
      <c r="G67" s="348"/>
      <c r="H67" s="348"/>
      <c r="I67" s="348"/>
      <c r="J67" s="287"/>
      <c r="K67" s="383"/>
      <c r="L67" s="381"/>
      <c r="M67" s="381"/>
      <c r="N67" s="381"/>
      <c r="O67" s="325"/>
      <c r="P67" s="346"/>
      <c r="Q67" s="346"/>
      <c r="R67" s="346"/>
      <c r="S67" s="346"/>
      <c r="T67" s="346"/>
      <c r="U67" s="288"/>
      <c r="V67" s="288"/>
      <c r="W67" s="350"/>
      <c r="X67" s="350"/>
      <c r="Y67" s="350"/>
      <c r="Z67" s="328"/>
      <c r="AA67" s="328"/>
      <c r="AB67" s="328"/>
      <c r="AC67" s="328"/>
      <c r="AD67" s="328"/>
    </row>
    <row r="68" spans="7:9" ht="12.75">
      <c r="G68" s="386"/>
      <c r="H68" s="386"/>
      <c r="I68" s="386"/>
    </row>
  </sheetData>
  <sheetProtection/>
  <hyperlinks>
    <hyperlink ref="B62" r:id="rId1" display="-Anlägga våtmark vid avloppsreningsverk"/>
    <hyperlink ref="B61" r:id="rId2" display="-Artificiell våtmark"/>
    <hyperlink ref="B59" r:id="rId3" display="-Våtmark för näringsretention"/>
    <hyperlink ref="B60" r:id="rId4" display="-Våtmark - fosfordamm"/>
    <hyperlink ref="B58" r:id="rId5" display="-Skyddszoner i jordbruksmark - gräsbevuxna, oskördade"/>
    <hyperlink ref="B57" r:id="rId6" display="Skyddszon på åkermark"/>
    <hyperlink ref="B55" r:id="rId7" display="-Minimitappning/vatten i fiskväg vid vattenkraftverk"/>
    <hyperlink ref="B54" r:id="rId8" display="-Miljöanpassade flöden"/>
    <hyperlink ref="B53" r:id="rId9" display="-Klunkning av vatten"/>
    <hyperlink ref="B52" r:id="rId10" display="--Utrivning damm"/>
    <hyperlink ref="B51" r:id="rId11" display="-Utrivning av vandringshinder"/>
    <hyperlink ref="B50" r:id="rId12" display="-Naturliknande fiskväg"/>
    <hyperlink ref="B49" r:id="rId13" display="-Fiskväg"/>
    <hyperlink ref="B48" r:id="rId14" display="Fiskväg eller utrivning av vandringshinder"/>
    <hyperlink ref="B47" r:id="rId15" display="-Öppnande av sidofåra"/>
    <hyperlink ref="B46" r:id="rId16" display="-Återställning kulverterat vattendrag"/>
    <hyperlink ref="B45" r:id="rId17" display="-Återställning av biotoper i sjöar"/>
    <hyperlink ref="B44" r:id="rId18" display="-Utläggning av död ved"/>
    <hyperlink ref="B43" r:id="rId19" display="--Ekologiskt funktionella kantzoner"/>
    <hyperlink ref="B42" r:id="rId20" display="-Restaurering kantzoner"/>
    <hyperlink ref="B41" r:id="rId21" display="--Utläggning av sten, block och lekgrus"/>
    <hyperlink ref="B40" r:id="rId22" display="--Flottledsåterställning"/>
    <hyperlink ref="B39" r:id="rId23" display="--Breddning av vattendragsfåra"/>
    <hyperlink ref="B38" r:id="rId24" display="--Avsmalning av åfåra"/>
    <hyperlink ref="B27" r:id="rId25" display="-Anpassade skyddszoner på åkermark"/>
    <hyperlink ref="B26" r:id="rId26" display="-Artificiell våtmark"/>
    <hyperlink ref="B24" r:id="rId27" display="-Våtmark för näringsretention"/>
    <hyperlink ref="B25" r:id="rId28" display="-Våtmark - fosfordamm"/>
    <hyperlink ref="B23" r:id="rId29" display="-Skyddszoner i jordbruksmark - gräsbevuxna, oskördade"/>
    <hyperlink ref="B22" r:id="rId30" display="Skyddszon på åkermark"/>
    <hyperlink ref="B21" r:id="rId31" display="-Tvåstegsdiken"/>
    <hyperlink ref="B19" r:id="rId32" display="-Naturliknande fiskväg"/>
    <hyperlink ref="B18" r:id="rId33" display="-Tvåstegsdiken"/>
    <hyperlink ref="B17" r:id="rId34" display="-Återställning kulverterat vattendrag"/>
    <hyperlink ref="B16" r:id="rId35" display="--Ekologiskt funktionella kantzoner"/>
    <hyperlink ref="B15" r:id="rId36" display="-Restaurering kantzoner"/>
    <hyperlink ref="V8" r:id="rId37" display="-Restaurering kantzoner"/>
    <hyperlink ref="V9" r:id="rId38" display="--Ekologiskt funktionella kantzoner"/>
    <hyperlink ref="V10" r:id="rId39" display="-Tvåstegsdiken"/>
    <hyperlink ref="V11" r:id="rId40" display="Skyddszon på åkermark"/>
    <hyperlink ref="V12" r:id="rId41" display="-Skyddszoner i jordbruksmark - gräsbevuxna, oskördade"/>
    <hyperlink ref="V15" r:id="rId42" display="-Våtmark - fosfordamm"/>
    <hyperlink ref="V14" r:id="rId43" display="-Våtmark för näringsretention"/>
    <hyperlink ref="V16" r:id="rId44" display="-Anlägga våtmark vid avloppsreningsverk"/>
    <hyperlink ref="V26" r:id="rId45" display="-Restaurering kantzoner"/>
    <hyperlink ref="V28" r:id="rId46" display="--Ekologiskt funktionella kantzoner"/>
    <hyperlink ref="V29" r:id="rId47" display="-Tvåstegsdiken"/>
    <hyperlink ref="V30" r:id="rId48" display="Skyddszon på åkermark"/>
    <hyperlink ref="V31" r:id="rId49" display="-Skyddszoner i jordbruksmark - gräsbevuxna, oskördade"/>
    <hyperlink ref="V35" r:id="rId50" display="-Våtmark - fosfordamm"/>
    <hyperlink ref="V34" r:id="rId51" display="-Våtmark för näringsretention"/>
    <hyperlink ref="V36" r:id="rId52" display="-Anlägga våtmark vid avloppsreningsverk"/>
    <hyperlink ref="AA32" r:id="rId53" display="-Anlägga våtmark vid avloppsreningsverk"/>
    <hyperlink ref="AA31" r:id="rId54" display="-Artificiell våtmark"/>
    <hyperlink ref="AA29" r:id="rId55" display="-Våtmark för näringsretention"/>
    <hyperlink ref="AA30" r:id="rId56" display="-Våtmark - fosfordamm"/>
    <hyperlink ref="AA28" r:id="rId57" display="-Skyddszoner i jordbruksmark - gräsbevuxna, oskördade"/>
    <hyperlink ref="AA27" r:id="rId58" display="Skyddszon på åkermark"/>
    <hyperlink ref="AA25" r:id="rId59" display="-Minimitappning/vatten i fiskväg vid vattenkraftverk"/>
    <hyperlink ref="AA24" r:id="rId60" display="-Miljöanpassade flöden"/>
    <hyperlink ref="AA23" r:id="rId61" display="-Klunkning av vatten"/>
    <hyperlink ref="AA22" r:id="rId62" display="--Utrivning damm"/>
    <hyperlink ref="AA21" r:id="rId63" display="-Utrivning av vandringshinder"/>
    <hyperlink ref="AA20" r:id="rId64" display="-Naturliknande fiskväg"/>
    <hyperlink ref="AA19" r:id="rId65" display="-Fiskväg"/>
    <hyperlink ref="AA18" r:id="rId66" display="Fiskväg eller utrivning av vandringshinder"/>
    <hyperlink ref="AA17" r:id="rId67" display="-Öppnande av sidofåra"/>
    <hyperlink ref="AA16" r:id="rId68" display="-Återställning kulverterat vattendrag"/>
    <hyperlink ref="AA15" r:id="rId69" display="-Återställning av biotoper i sjöar"/>
    <hyperlink ref="AA14" r:id="rId70" display="-Utläggning av död ved"/>
    <hyperlink ref="AA13" r:id="rId71" display="--Ekologiskt funktionella kantzoner"/>
    <hyperlink ref="AA12" r:id="rId72" display="-Restaurering kantzoner"/>
    <hyperlink ref="AA11" r:id="rId73" display="--Utläggning av sten, block och lekgrus"/>
    <hyperlink ref="AA10" r:id="rId74" display="--Flottledsåterställning"/>
    <hyperlink ref="AA9" r:id="rId75" display="--Breddning av vattendragsfåra"/>
    <hyperlink ref="AA8" r:id="rId76" display="--Avsmalning av åfåra"/>
    <hyperlink ref="AA44" r:id="rId77" display="-Klunkning av vatten"/>
    <hyperlink ref="AA45" r:id="rId78" display="-Miljöanpassade flöden"/>
    <hyperlink ref="AA46" r:id="rId79" display="-Minimitappning/vatten i fiskväg vid vattenkraftverk"/>
    <hyperlink ref="AA47" r:id="rId80" display="-Proppning av diken"/>
    <hyperlink ref="Q8" r:id="rId81" display="--Breddning av vattendragsfåra"/>
    <hyperlink ref="Q9" r:id="rId82" display="--Flottledsåterställning"/>
    <hyperlink ref="Q10" r:id="rId83" display="--Utläggning av sten, block och lekgrus"/>
    <hyperlink ref="Q11" r:id="rId84" display="-Restaurering kantzoner"/>
    <hyperlink ref="Q12" r:id="rId85" display="--Ekologiskt funktionella kantzoner"/>
    <hyperlink ref="Q13" r:id="rId86" display="-Utläggning av död ved"/>
    <hyperlink ref="Q14" r:id="rId87" display="-Öppnande av sidofåra"/>
    <hyperlink ref="Q15" r:id="rId88" display="-Tvåstegsdiken"/>
    <hyperlink ref="Q16" r:id="rId89" display="-Proppning av diken"/>
    <hyperlink ref="Q18" r:id="rId90" display="Reglerbar dränering"/>
    <hyperlink ref="Q21" r:id="rId91" display="-Kalkfilter"/>
    <hyperlink ref="Q20" r:id="rId92" display="-Kalkfilterdiken"/>
    <hyperlink ref="Q19" r:id="rId93" display="-Strukturkalkning"/>
    <hyperlink ref="Q22" r:id="rId94" display="Skyddszon på åkermark"/>
    <hyperlink ref="Q23" r:id="rId95" display="-Skyddszoner i jordbruksmark - gräsbevuxna, oskördade"/>
    <hyperlink ref="Q25" r:id="rId96" display="-Våtmark - fosfordamm"/>
    <hyperlink ref="Q24" r:id="rId97" display="-Våtmark för näringsretention"/>
    <hyperlink ref="Q27" r:id="rId98" display="-Artificiell våtmark"/>
    <hyperlink ref="Q30" r:id="rId99" display="-Biofilter"/>
    <hyperlink ref="Q26" r:id="rId100" display="-Dagvattendamm"/>
    <hyperlink ref="Q29" r:id="rId101" display="-Infiltrationsmagasin"/>
    <hyperlink ref="Q28" r:id="rId102" display="-Svackdiken"/>
    <hyperlink ref="Q31" r:id="rId103" display="-Proppning av diken"/>
    <hyperlink ref="Q32" r:id="rId104" display="-Anlägga våtmark vid avloppsreningsverk"/>
    <hyperlink ref="Q33" r:id="rId105" display="Minskat kväveläckage med fånggröda "/>
    <hyperlink ref="Q34" r:id="rId106" display="Vallodling i slättlanskapet (enligt miljöstödet)"/>
    <hyperlink ref="L23" r:id="rId107" display="-Permeabel vägbeläggning"/>
    <hyperlink ref="L24" r:id="rId108" display="-Anlägga våtmark vid avloppsreningsverk"/>
    <hyperlink ref="L22" r:id="rId109" display="-Anpassade skyddszoner på åkermark"/>
    <hyperlink ref="L20" r:id="rId110" display="-Svackdiken"/>
    <hyperlink ref="L21" r:id="rId111" display="-Infiltrationsmagasin"/>
    <hyperlink ref="L18" r:id="rId112" display="-Dagvattendamm"/>
    <hyperlink ref="L19" r:id="rId113" display="-Artificiell våtmark"/>
    <hyperlink ref="L16" r:id="rId114" display="-Våtmark för näringsretention"/>
    <hyperlink ref="L17" r:id="rId115" display="-Våtmark - fosfordamm"/>
    <hyperlink ref="L15" r:id="rId116" display="-Skyddszoner i jordbruksmark - gräsbevuxna, oskördade"/>
    <hyperlink ref="L14" r:id="rId117" display="Skyddszon på åkermark"/>
    <hyperlink ref="L13" r:id="rId118" display="-Strukturkalkning"/>
    <hyperlink ref="L12" r:id="rId119" display="Reglerbar dränering"/>
    <hyperlink ref="L10" r:id="rId120" display="-Öppnande av sidofåra"/>
    <hyperlink ref="L9" r:id="rId121" display="--Ekologiskt funktionella kantzoner"/>
    <hyperlink ref="L8" r:id="rId122" display="-Restaurering kantzoner"/>
  </hyperlinks>
  <printOptions/>
  <pageMargins left="0.7" right="0.7" top="0.75" bottom="0.75" header="0.3" footer="0.3"/>
  <pageSetup horizontalDpi="600" verticalDpi="600" orientation="portrait" paperSize="9" r:id="rId123"/>
</worksheet>
</file>

<file path=xl/worksheets/sheet4.xml><?xml version="1.0" encoding="utf-8"?>
<worksheet xmlns="http://schemas.openxmlformats.org/spreadsheetml/2006/main" xmlns:r="http://schemas.openxmlformats.org/officeDocument/2006/relationships">
  <dimension ref="B2:S5688"/>
  <sheetViews>
    <sheetView zoomScale="57" zoomScaleNormal="57" zoomScalePageLayoutView="0" workbookViewId="0" topLeftCell="C1">
      <selection activeCell="L12" sqref="L12"/>
    </sheetView>
  </sheetViews>
  <sheetFormatPr defaultColWidth="9.140625" defaultRowHeight="12.75"/>
  <cols>
    <col min="1" max="1" width="4.421875" style="431" customWidth="1"/>
    <col min="2" max="2" width="23.28125" style="343" customWidth="1"/>
    <col min="3" max="3" width="31.421875" style="430" customWidth="1"/>
    <col min="4" max="4" width="58.7109375" style="515" customWidth="1"/>
    <col min="5" max="5" width="21.140625" style="515" customWidth="1"/>
    <col min="6" max="6" width="20.00390625" style="431" customWidth="1"/>
    <col min="7" max="7" width="18.00390625" style="431" customWidth="1"/>
    <col min="8" max="8" width="17.7109375" style="431" customWidth="1"/>
    <col min="9" max="9" width="20.00390625" style="431" customWidth="1"/>
    <col min="10" max="10" width="18.421875" style="431" customWidth="1"/>
    <col min="11" max="11" width="15.7109375" style="431" customWidth="1"/>
    <col min="12" max="12" width="18.7109375" style="431" customWidth="1"/>
    <col min="13" max="13" width="20.7109375" style="432" customWidth="1"/>
    <col min="14" max="14" width="20.7109375" style="431" customWidth="1"/>
    <col min="15" max="15" width="22.00390625" style="431" customWidth="1"/>
    <col min="16" max="16" width="20.7109375" style="432" customWidth="1"/>
    <col min="17" max="17" width="68.421875" style="431" customWidth="1"/>
    <col min="18" max="16384" width="9.140625" style="431" customWidth="1"/>
  </cols>
  <sheetData>
    <row r="1" ht="15.75"/>
    <row r="2" ht="23.25">
      <c r="B2" s="341" t="s">
        <v>396</v>
      </c>
    </row>
    <row r="3" ht="16.5" thickBot="1"/>
    <row r="4" spans="2:19" ht="42.75" customHeight="1" thickBot="1">
      <c r="B4" s="607" t="s">
        <v>350</v>
      </c>
      <c r="C4" s="535" t="s">
        <v>393</v>
      </c>
      <c r="D4" s="433" t="s">
        <v>308</v>
      </c>
      <c r="E4" s="431"/>
      <c r="Q4" s="542" t="s">
        <v>392</v>
      </c>
      <c r="S4"/>
    </row>
    <row r="5" spans="2:17" ht="42" customHeight="1" thickBot="1">
      <c r="B5" s="605"/>
      <c r="C5" s="536" t="s">
        <v>394</v>
      </c>
      <c r="D5" s="537"/>
      <c r="E5"/>
      <c r="Q5" s="543"/>
    </row>
    <row r="6" spans="2:17" ht="32.25" thickBot="1">
      <c r="B6" s="430" t="s">
        <v>355</v>
      </c>
      <c r="C6" s="434" t="s">
        <v>356</v>
      </c>
      <c r="D6" s="534" t="s">
        <v>391</v>
      </c>
      <c r="E6" s="582" t="s">
        <v>349</v>
      </c>
      <c r="F6" s="582"/>
      <c r="G6" s="435"/>
      <c r="H6" s="435"/>
      <c r="I6" s="435"/>
      <c r="J6" s="435"/>
      <c r="K6" s="435"/>
      <c r="L6" s="436" t="s">
        <v>298</v>
      </c>
      <c r="M6" s="437" t="s">
        <v>299</v>
      </c>
      <c r="N6" s="430" t="s">
        <v>301</v>
      </c>
      <c r="O6" s="430" t="s">
        <v>300</v>
      </c>
      <c r="P6" s="437" t="s">
        <v>302</v>
      </c>
      <c r="Q6" s="438" t="s">
        <v>348</v>
      </c>
    </row>
    <row r="7" spans="2:17" ht="132" customHeight="1">
      <c r="B7" s="439" t="s">
        <v>290</v>
      </c>
      <c r="C7" s="440" t="s">
        <v>351</v>
      </c>
      <c r="D7" s="429" t="s">
        <v>338</v>
      </c>
      <c r="E7" s="583" t="s">
        <v>403</v>
      </c>
      <c r="F7" s="541" t="s">
        <v>400</v>
      </c>
      <c r="G7" s="541" t="s">
        <v>401</v>
      </c>
      <c r="H7" s="541" t="s">
        <v>402</v>
      </c>
      <c r="I7" s="541" t="s">
        <v>397</v>
      </c>
      <c r="J7" s="541" t="s">
        <v>398</v>
      </c>
      <c r="K7" s="541" t="s">
        <v>399</v>
      </c>
      <c r="L7" s="441"/>
      <c r="M7" s="558" t="e">
        <f>IF(D4="X",AVERAGE(L10:L14),IF(D4="x",AVERAGE(L10:L14),AVERAGE(L7:L14)))</f>
        <v>#DIV/0!</v>
      </c>
      <c r="N7" s="559">
        <v>0.4</v>
      </c>
      <c r="O7" s="560">
        <f>N7*20</f>
        <v>8</v>
      </c>
      <c r="P7" s="445" t="e">
        <f>M7*O7</f>
        <v>#DIV/0!</v>
      </c>
      <c r="Q7" s="446" t="s">
        <v>384</v>
      </c>
    </row>
    <row r="8" spans="2:17" ht="15.75" customHeight="1" thickBot="1">
      <c r="B8" s="447"/>
      <c r="C8" s="448"/>
      <c r="D8" s="516"/>
      <c r="E8" s="581"/>
      <c r="F8" s="436"/>
      <c r="G8" s="436"/>
      <c r="H8" s="436"/>
      <c r="I8" s="436"/>
      <c r="J8" s="436"/>
      <c r="K8" s="449"/>
      <c r="L8" s="591"/>
      <c r="M8" s="450"/>
      <c r="N8" s="451"/>
      <c r="O8" s="452"/>
      <c r="P8" s="453"/>
      <c r="Q8" s="454"/>
    </row>
    <row r="9" spans="2:17" ht="132" customHeight="1">
      <c r="B9" s="447"/>
      <c r="C9" s="440" t="s">
        <v>310</v>
      </c>
      <c r="D9" s="458" t="s">
        <v>339</v>
      </c>
      <c r="E9" s="538" t="s">
        <v>385</v>
      </c>
      <c r="F9" s="539" t="s">
        <v>386</v>
      </c>
      <c r="G9" s="539" t="s">
        <v>389</v>
      </c>
      <c r="H9" s="539" t="s">
        <v>387</v>
      </c>
      <c r="I9" s="539" t="s">
        <v>390</v>
      </c>
      <c r="J9" s="539" t="s">
        <v>388</v>
      </c>
      <c r="K9" s="540"/>
      <c r="L9" s="441"/>
      <c r="M9" s="450"/>
      <c r="N9" s="451"/>
      <c r="O9" s="452"/>
      <c r="P9" s="455"/>
      <c r="Q9" s="446"/>
    </row>
    <row r="10" spans="2:17" ht="15.75" customHeight="1" thickBot="1">
      <c r="B10" s="447"/>
      <c r="C10" s="456"/>
      <c r="D10" s="516"/>
      <c r="E10" s="581"/>
      <c r="F10" s="436"/>
      <c r="G10" s="436"/>
      <c r="H10" s="436"/>
      <c r="I10" s="436"/>
      <c r="J10" s="436"/>
      <c r="K10" s="449"/>
      <c r="L10" s="591"/>
      <c r="M10" s="450"/>
      <c r="N10" s="452"/>
      <c r="O10" s="452"/>
      <c r="P10" s="453"/>
      <c r="Q10" s="457"/>
    </row>
    <row r="11" spans="2:17" ht="132" customHeight="1">
      <c r="B11" s="447"/>
      <c r="C11" s="440" t="s">
        <v>311</v>
      </c>
      <c r="D11" s="458" t="s">
        <v>340</v>
      </c>
      <c r="E11" s="583" t="s">
        <v>403</v>
      </c>
      <c r="F11" s="541" t="s">
        <v>400</v>
      </c>
      <c r="G11" s="541" t="s">
        <v>401</v>
      </c>
      <c r="H11" s="541" t="s">
        <v>402</v>
      </c>
      <c r="I11" s="541" t="s">
        <v>397</v>
      </c>
      <c r="J11" s="541" t="s">
        <v>398</v>
      </c>
      <c r="K11" s="541" t="s">
        <v>399</v>
      </c>
      <c r="L11" s="441"/>
      <c r="M11" s="450"/>
      <c r="N11" s="452"/>
      <c r="O11" s="452"/>
      <c r="P11" s="455"/>
      <c r="Q11" s="446"/>
    </row>
    <row r="12" spans="2:17" ht="15.75" customHeight="1" thickBot="1">
      <c r="B12" s="447"/>
      <c r="C12" s="448"/>
      <c r="D12" s="516"/>
      <c r="E12" s="581"/>
      <c r="F12" s="436"/>
      <c r="G12" s="436"/>
      <c r="H12" s="436"/>
      <c r="I12" s="436"/>
      <c r="J12" s="436"/>
      <c r="K12" s="449"/>
      <c r="L12" s="591"/>
      <c r="M12" s="450"/>
      <c r="N12" s="452"/>
      <c r="O12" s="452"/>
      <c r="P12" s="453"/>
      <c r="Q12" s="457"/>
    </row>
    <row r="13" spans="2:17" ht="132" customHeight="1">
      <c r="B13" s="447"/>
      <c r="C13" s="459" t="s">
        <v>312</v>
      </c>
      <c r="D13" s="517" t="s">
        <v>341</v>
      </c>
      <c r="E13" s="538" t="s">
        <v>385</v>
      </c>
      <c r="F13" s="539" t="s">
        <v>386</v>
      </c>
      <c r="G13" s="539" t="s">
        <v>389</v>
      </c>
      <c r="H13" s="539" t="s">
        <v>387</v>
      </c>
      <c r="I13" s="539" t="s">
        <v>390</v>
      </c>
      <c r="J13" s="539" t="s">
        <v>388</v>
      </c>
      <c r="K13" s="540"/>
      <c r="L13" s="460"/>
      <c r="M13" s="450"/>
      <c r="N13" s="452"/>
      <c r="O13" s="452"/>
      <c r="P13" s="455"/>
      <c r="Q13" s="446"/>
    </row>
    <row r="14" spans="2:17" ht="15.75" customHeight="1" thickBot="1">
      <c r="B14" s="461"/>
      <c r="C14" s="456"/>
      <c r="D14" s="516"/>
      <c r="E14" s="581"/>
      <c r="F14" s="436"/>
      <c r="G14" s="436"/>
      <c r="H14" s="436"/>
      <c r="I14" s="436"/>
      <c r="J14" s="436"/>
      <c r="K14" s="449"/>
      <c r="L14" s="591"/>
      <c r="M14" s="462"/>
      <c r="N14" s="436"/>
      <c r="O14" s="436"/>
      <c r="P14" s="463"/>
      <c r="Q14" s="510"/>
    </row>
    <row r="15" spans="2:17" ht="132" customHeight="1">
      <c r="B15" s="464" t="s">
        <v>291</v>
      </c>
      <c r="C15" s="465" t="s">
        <v>315</v>
      </c>
      <c r="D15" s="518" t="s">
        <v>342</v>
      </c>
      <c r="E15" s="584" t="s">
        <v>403</v>
      </c>
      <c r="F15" s="544" t="s">
        <v>400</v>
      </c>
      <c r="G15" s="544" t="s">
        <v>401</v>
      </c>
      <c r="H15" s="544" t="s">
        <v>402</v>
      </c>
      <c r="I15" s="544" t="s">
        <v>397</v>
      </c>
      <c r="J15" s="544" t="s">
        <v>398</v>
      </c>
      <c r="K15" s="544" t="s">
        <v>399</v>
      </c>
      <c r="L15" s="441"/>
      <c r="M15" s="466" t="e">
        <f>AVERAGE(L15:L18)</f>
        <v>#DIV/0!</v>
      </c>
      <c r="N15" s="467">
        <v>0.12</v>
      </c>
      <c r="O15" s="468">
        <f>N15*20</f>
        <v>2.4</v>
      </c>
      <c r="P15" s="455" t="e">
        <f>M15*O15</f>
        <v>#DIV/0!</v>
      </c>
      <c r="Q15" s="446"/>
    </row>
    <row r="16" spans="2:17" ht="15.75" customHeight="1" thickBot="1">
      <c r="B16" s="464"/>
      <c r="C16" s="469"/>
      <c r="D16" s="519"/>
      <c r="E16" s="581"/>
      <c r="F16" s="436"/>
      <c r="G16" s="436"/>
      <c r="H16" s="436"/>
      <c r="I16" s="436"/>
      <c r="J16" s="436"/>
      <c r="K16" s="449"/>
      <c r="L16" s="592"/>
      <c r="M16" s="470"/>
      <c r="N16" s="451"/>
      <c r="O16" s="452"/>
      <c r="P16" s="453"/>
      <c r="Q16" s="457"/>
    </row>
    <row r="17" spans="2:17" ht="132" customHeight="1">
      <c r="B17" s="464"/>
      <c r="C17" s="471" t="s">
        <v>316</v>
      </c>
      <c r="D17" s="520" t="s">
        <v>347</v>
      </c>
      <c r="E17" s="584" t="s">
        <v>403</v>
      </c>
      <c r="F17" s="544" t="s">
        <v>400</v>
      </c>
      <c r="G17" s="544" t="s">
        <v>401</v>
      </c>
      <c r="H17" s="544" t="s">
        <v>402</v>
      </c>
      <c r="I17" s="544" t="s">
        <v>397</v>
      </c>
      <c r="J17" s="544" t="s">
        <v>398</v>
      </c>
      <c r="K17" s="544" t="s">
        <v>399</v>
      </c>
      <c r="L17" s="472"/>
      <c r="M17" s="450"/>
      <c r="N17" s="452"/>
      <c r="O17" s="452"/>
      <c r="P17" s="453"/>
      <c r="Q17" s="446"/>
    </row>
    <row r="18" spans="2:17" ht="15.75" customHeight="1" thickBot="1">
      <c r="B18" s="473"/>
      <c r="C18" s="469"/>
      <c r="D18" s="521"/>
      <c r="E18" s="585"/>
      <c r="F18" s="436"/>
      <c r="G18" s="436"/>
      <c r="H18" s="436"/>
      <c r="I18" s="436"/>
      <c r="J18" s="436"/>
      <c r="K18" s="449"/>
      <c r="L18" s="592"/>
      <c r="M18" s="462"/>
      <c r="N18" s="436"/>
      <c r="O18" s="436"/>
      <c r="P18" s="455"/>
      <c r="Q18" s="457"/>
    </row>
    <row r="19" spans="2:17" ht="132" customHeight="1">
      <c r="B19" s="474" t="s">
        <v>292</v>
      </c>
      <c r="C19" s="475" t="s">
        <v>317</v>
      </c>
      <c r="D19" s="522" t="s">
        <v>343</v>
      </c>
      <c r="E19" s="548" t="s">
        <v>385</v>
      </c>
      <c r="F19" s="549" t="s">
        <v>386</v>
      </c>
      <c r="G19" s="549" t="s">
        <v>389</v>
      </c>
      <c r="H19" s="549" t="s">
        <v>387</v>
      </c>
      <c r="I19" s="549" t="s">
        <v>390</v>
      </c>
      <c r="J19" s="549" t="s">
        <v>388</v>
      </c>
      <c r="K19" s="550"/>
      <c r="L19" s="441"/>
      <c r="M19" s="476" t="e">
        <f>AVERAGE(L20:L22)</f>
        <v>#DIV/0!</v>
      </c>
      <c r="N19" s="477">
        <v>0.12</v>
      </c>
      <c r="O19" s="478">
        <f>N19*20</f>
        <v>2.4</v>
      </c>
      <c r="P19" s="479" t="e">
        <f>M19*O19</f>
        <v>#DIV/0!</v>
      </c>
      <c r="Q19" s="446"/>
    </row>
    <row r="20" spans="2:17" ht="15.75" customHeight="1" thickBot="1">
      <c r="B20" s="480"/>
      <c r="C20" s="481"/>
      <c r="D20" s="523"/>
      <c r="E20" s="489"/>
      <c r="F20" s="436"/>
      <c r="G20" s="436"/>
      <c r="H20" s="436"/>
      <c r="I20" s="482"/>
      <c r="J20" s="436"/>
      <c r="K20" s="449"/>
      <c r="L20" s="592"/>
      <c r="M20" s="450"/>
      <c r="N20" s="451"/>
      <c r="O20" s="452"/>
      <c r="P20" s="453"/>
      <c r="Q20" s="457"/>
    </row>
    <row r="21" spans="2:17" ht="132" customHeight="1">
      <c r="B21" s="480"/>
      <c r="C21" s="483" t="s">
        <v>318</v>
      </c>
      <c r="D21" s="524" t="s">
        <v>344</v>
      </c>
      <c r="E21" s="586" t="s">
        <v>403</v>
      </c>
      <c r="F21" s="551" t="s">
        <v>400</v>
      </c>
      <c r="G21" s="551" t="s">
        <v>401</v>
      </c>
      <c r="H21" s="551" t="s">
        <v>402</v>
      </c>
      <c r="I21" s="551" t="s">
        <v>397</v>
      </c>
      <c r="J21" s="551" t="s">
        <v>398</v>
      </c>
      <c r="K21" s="551" t="s">
        <v>399</v>
      </c>
      <c r="L21" s="460"/>
      <c r="M21" s="450"/>
      <c r="N21" s="452"/>
      <c r="O21" s="452"/>
      <c r="P21" s="453"/>
      <c r="Q21" s="446"/>
    </row>
    <row r="22" spans="2:17" ht="15.75" customHeight="1" thickBot="1">
      <c r="B22" s="480"/>
      <c r="C22" s="483"/>
      <c r="D22" s="525"/>
      <c r="E22" s="588"/>
      <c r="F22" s="452"/>
      <c r="G22" s="452"/>
      <c r="H22" s="452"/>
      <c r="I22" s="452"/>
      <c r="J22" s="452"/>
      <c r="K22" s="484"/>
      <c r="L22" s="593"/>
      <c r="M22" s="450"/>
      <c r="N22" s="452"/>
      <c r="O22" s="452"/>
      <c r="P22" s="455"/>
      <c r="Q22" s="457"/>
    </row>
    <row r="23" spans="2:17" ht="132" customHeight="1">
      <c r="B23" s="485" t="s">
        <v>293</v>
      </c>
      <c r="C23" s="486" t="s">
        <v>319</v>
      </c>
      <c r="D23" s="486" t="s">
        <v>382</v>
      </c>
      <c r="E23" s="552" t="s">
        <v>385</v>
      </c>
      <c r="F23" s="553" t="s">
        <v>385</v>
      </c>
      <c r="G23" s="553" t="s">
        <v>386</v>
      </c>
      <c r="H23" s="553" t="s">
        <v>389</v>
      </c>
      <c r="I23" s="553" t="s">
        <v>387</v>
      </c>
      <c r="J23" s="553" t="s">
        <v>390</v>
      </c>
      <c r="K23" s="554" t="s">
        <v>388</v>
      </c>
      <c r="L23" s="441"/>
      <c r="M23" s="442">
        <f>L24</f>
        <v>0</v>
      </c>
      <c r="N23" s="443">
        <v>0.12</v>
      </c>
      <c r="O23" s="444">
        <f>N23*20</f>
        <v>2.4</v>
      </c>
      <c r="P23" s="479">
        <f>M23*O23</f>
        <v>0</v>
      </c>
      <c r="Q23" s="446"/>
    </row>
    <row r="24" spans="2:17" ht="15.75" customHeight="1" thickBot="1">
      <c r="B24" s="487"/>
      <c r="C24" s="488"/>
      <c r="D24" s="526"/>
      <c r="E24" s="585"/>
      <c r="F24" s="490"/>
      <c r="G24" s="490"/>
      <c r="H24" s="490"/>
      <c r="I24" s="490"/>
      <c r="J24" s="490"/>
      <c r="K24" s="491"/>
      <c r="L24" s="592"/>
      <c r="M24" s="462"/>
      <c r="N24" s="492"/>
      <c r="O24" s="436"/>
      <c r="P24" s="493"/>
      <c r="Q24" s="457"/>
    </row>
    <row r="25" spans="2:17" ht="132" customHeight="1">
      <c r="B25" s="494" t="s">
        <v>294</v>
      </c>
      <c r="C25" s="495" t="s">
        <v>320</v>
      </c>
      <c r="D25" s="496" t="s">
        <v>345</v>
      </c>
      <c r="E25" s="555" t="s">
        <v>385</v>
      </c>
      <c r="F25" s="556" t="s">
        <v>386</v>
      </c>
      <c r="G25" s="556" t="s">
        <v>389</v>
      </c>
      <c r="H25" s="556" t="s">
        <v>387</v>
      </c>
      <c r="I25" s="556" t="s">
        <v>390</v>
      </c>
      <c r="J25" s="556" t="s">
        <v>388</v>
      </c>
      <c r="K25" s="557"/>
      <c r="L25" s="441"/>
      <c r="M25" s="466" t="e">
        <f>AVERAGE(L25:L28)</f>
        <v>#DIV/0!</v>
      </c>
      <c r="N25" s="467">
        <v>0.12</v>
      </c>
      <c r="O25" s="468">
        <f>N25*20</f>
        <v>2.4</v>
      </c>
      <c r="P25" s="455" t="e">
        <f>M25*O25</f>
        <v>#DIV/0!</v>
      </c>
      <c r="Q25" s="446"/>
    </row>
    <row r="26" spans="2:17" ht="15.75" customHeight="1" thickBot="1">
      <c r="B26" s="494"/>
      <c r="C26" s="497"/>
      <c r="D26" s="527"/>
      <c r="E26" s="585"/>
      <c r="F26" s="436"/>
      <c r="G26" s="436"/>
      <c r="H26" s="436"/>
      <c r="I26" s="482"/>
      <c r="J26" s="436"/>
      <c r="K26" s="449"/>
      <c r="L26" s="591"/>
      <c r="M26" s="450"/>
      <c r="N26" s="451"/>
      <c r="O26" s="452"/>
      <c r="P26" s="455"/>
      <c r="Q26" s="457"/>
    </row>
    <row r="27" spans="2:17" ht="132" customHeight="1">
      <c r="B27" s="494"/>
      <c r="C27" s="498" t="s">
        <v>321</v>
      </c>
      <c r="D27" s="498" t="s">
        <v>346</v>
      </c>
      <c r="E27" s="589" t="s">
        <v>385</v>
      </c>
      <c r="F27" s="556" t="s">
        <v>386</v>
      </c>
      <c r="G27" s="556" t="s">
        <v>389</v>
      </c>
      <c r="H27" s="556" t="s">
        <v>387</v>
      </c>
      <c r="I27" s="556" t="s">
        <v>390</v>
      </c>
      <c r="J27" s="556" t="s">
        <v>388</v>
      </c>
      <c r="K27" s="557"/>
      <c r="L27" s="499"/>
      <c r="M27" s="450"/>
      <c r="N27" s="452"/>
      <c r="O27" s="452"/>
      <c r="P27" s="453"/>
      <c r="Q27" s="446"/>
    </row>
    <row r="28" spans="2:17" ht="15.75" customHeight="1" thickBot="1">
      <c r="B28" s="500"/>
      <c r="C28" s="497"/>
      <c r="D28" s="528"/>
      <c r="E28" s="585"/>
      <c r="F28" s="501"/>
      <c r="G28" s="501"/>
      <c r="H28" s="501"/>
      <c r="I28" s="502"/>
      <c r="J28" s="502"/>
      <c r="K28" s="503"/>
      <c r="L28" s="592"/>
      <c r="M28" s="462"/>
      <c r="N28" s="436"/>
      <c r="O28" s="436"/>
      <c r="P28" s="493"/>
      <c r="Q28" s="457"/>
    </row>
    <row r="29" spans="2:17" ht="132" customHeight="1">
      <c r="B29" s="504" t="s">
        <v>297</v>
      </c>
      <c r="C29" s="505" t="s">
        <v>328</v>
      </c>
      <c r="D29" s="529" t="s">
        <v>353</v>
      </c>
      <c r="E29" s="590" t="s">
        <v>385</v>
      </c>
      <c r="F29" s="545" t="s">
        <v>386</v>
      </c>
      <c r="G29" s="545" t="s">
        <v>389</v>
      </c>
      <c r="H29" s="545" t="s">
        <v>387</v>
      </c>
      <c r="I29" s="545" t="s">
        <v>390</v>
      </c>
      <c r="J29" s="545" t="s">
        <v>388</v>
      </c>
      <c r="K29" s="546"/>
      <c r="L29" s="506"/>
      <c r="M29" s="442" t="e">
        <f>IF(D4="X",AVERAGE(L29:L32),IF(D4="x",AVERAGE(L29:L32),AVERAGE(L29:L34)))</f>
        <v>#DIV/0!</v>
      </c>
      <c r="N29" s="467">
        <v>0.12</v>
      </c>
      <c r="O29" s="468">
        <f>N29*20</f>
        <v>2.4</v>
      </c>
      <c r="P29" s="455" t="e">
        <f>M29*O29</f>
        <v>#DIV/0!</v>
      </c>
      <c r="Q29" s="446"/>
    </row>
    <row r="30" spans="2:17" ht="15.75" customHeight="1" thickBot="1">
      <c r="B30" s="504"/>
      <c r="C30" s="507"/>
      <c r="D30" s="530"/>
      <c r="E30" s="585"/>
      <c r="F30" s="436"/>
      <c r="G30" s="436"/>
      <c r="H30" s="436"/>
      <c r="I30" s="438"/>
      <c r="J30" s="436"/>
      <c r="K30" s="449"/>
      <c r="L30" s="592"/>
      <c r="M30" s="450"/>
      <c r="N30" s="451"/>
      <c r="O30" s="452"/>
      <c r="P30" s="453"/>
      <c r="Q30" s="457"/>
    </row>
    <row r="31" spans="2:17" ht="132" customHeight="1">
      <c r="B31" s="504"/>
      <c r="C31" s="505" t="s">
        <v>329</v>
      </c>
      <c r="D31" s="505" t="s">
        <v>347</v>
      </c>
      <c r="E31" s="587" t="s">
        <v>403</v>
      </c>
      <c r="F31" s="547" t="s">
        <v>400</v>
      </c>
      <c r="G31" s="547" t="s">
        <v>401</v>
      </c>
      <c r="H31" s="547" t="s">
        <v>402</v>
      </c>
      <c r="I31" s="547" t="s">
        <v>397</v>
      </c>
      <c r="J31" s="547" t="s">
        <v>398</v>
      </c>
      <c r="K31" s="547" t="s">
        <v>399</v>
      </c>
      <c r="L31" s="506"/>
      <c r="M31" s="450"/>
      <c r="N31" s="452"/>
      <c r="O31" s="452"/>
      <c r="P31" s="453"/>
      <c r="Q31" s="446"/>
    </row>
    <row r="32" spans="2:17" ht="15.75" customHeight="1" thickBot="1">
      <c r="B32" s="504"/>
      <c r="C32" s="507"/>
      <c r="D32" s="531"/>
      <c r="E32" s="585"/>
      <c r="F32" s="436"/>
      <c r="G32" s="436"/>
      <c r="H32" s="436"/>
      <c r="I32" s="436"/>
      <c r="J32" s="436" t="s">
        <v>308</v>
      </c>
      <c r="K32" s="449"/>
      <c r="L32" s="592"/>
      <c r="M32" s="450"/>
      <c r="N32" s="452"/>
      <c r="O32" s="452"/>
      <c r="P32" s="453"/>
      <c r="Q32" s="457"/>
    </row>
    <row r="33" spans="2:17" ht="132" customHeight="1">
      <c r="B33" s="504"/>
      <c r="C33" s="508" t="s">
        <v>354</v>
      </c>
      <c r="D33" s="532" t="s">
        <v>383</v>
      </c>
      <c r="E33" s="590" t="s">
        <v>385</v>
      </c>
      <c r="F33" s="545" t="s">
        <v>386</v>
      </c>
      <c r="G33" s="545" t="s">
        <v>389</v>
      </c>
      <c r="H33" s="545" t="s">
        <v>387</v>
      </c>
      <c r="I33" s="545" t="s">
        <v>390</v>
      </c>
      <c r="J33" s="545" t="s">
        <v>388</v>
      </c>
      <c r="K33" s="547"/>
      <c r="L33" s="472"/>
      <c r="M33" s="450"/>
      <c r="N33" s="452"/>
      <c r="O33" s="452"/>
      <c r="P33" s="453"/>
      <c r="Q33" s="446"/>
    </row>
    <row r="34" spans="2:17" ht="15.75" customHeight="1" thickBot="1">
      <c r="B34" s="509"/>
      <c r="C34" s="507"/>
      <c r="D34" s="531"/>
      <c r="E34" s="585"/>
      <c r="F34" s="436"/>
      <c r="G34" s="436"/>
      <c r="H34" s="436"/>
      <c r="I34" s="436"/>
      <c r="J34" s="436"/>
      <c r="K34" s="436"/>
      <c r="L34" s="592"/>
      <c r="M34" s="462"/>
      <c r="N34" s="436"/>
      <c r="O34" s="436"/>
      <c r="P34" s="463"/>
      <c r="Q34" s="510"/>
    </row>
    <row r="35" spans="4:17" ht="15.75">
      <c r="D35" s="533"/>
      <c r="E35" s="533"/>
      <c r="P35" s="511" t="e">
        <f>SUM(P7,P15,P19,P23,P25,P29)</f>
        <v>#DIV/0!</v>
      </c>
      <c r="Q35" s="512" t="s">
        <v>303</v>
      </c>
    </row>
    <row r="36" spans="4:17" ht="16.5" thickBot="1">
      <c r="D36" s="533"/>
      <c r="E36" s="533"/>
      <c r="P36" s="513" t="e">
        <f>IF(P35&lt;10,"Ingen justering",IF(P35&lt;30,20,IF(P35&lt;50,30,IF(P35&lt;70,60,IF(P35&lt;90,80,100)))))</f>
        <v>#DIV/0!</v>
      </c>
      <c r="Q36" s="514" t="s">
        <v>352</v>
      </c>
    </row>
    <row r="37" spans="4:5" ht="15.75">
      <c r="D37" s="533"/>
      <c r="E37" s="533"/>
    </row>
    <row r="38" spans="4:5" ht="15.75">
      <c r="D38" s="533"/>
      <c r="E38" s="533"/>
    </row>
    <row r="39" spans="4:5" ht="15.75">
      <c r="D39" s="533"/>
      <c r="E39" s="533"/>
    </row>
    <row r="40" spans="4:5" ht="15.75">
      <c r="D40" s="533"/>
      <c r="E40" s="533"/>
    </row>
    <row r="41" spans="4:5" ht="15.75">
      <c r="D41" s="533"/>
      <c r="E41" s="533"/>
    </row>
    <row r="42" spans="4:5" ht="15.75">
      <c r="D42" s="533"/>
      <c r="E42" s="533"/>
    </row>
    <row r="43" spans="4:5" ht="15.75">
      <c r="D43" s="533"/>
      <c r="E43" s="533"/>
    </row>
    <row r="44" spans="4:5" ht="15.75">
      <c r="D44" s="533"/>
      <c r="E44" s="533"/>
    </row>
    <row r="45" spans="4:5" ht="15.75">
      <c r="D45" s="533"/>
      <c r="E45" s="533"/>
    </row>
    <row r="46" spans="4:5" ht="15.75">
      <c r="D46" s="533"/>
      <c r="E46" s="533"/>
    </row>
    <row r="47" spans="4:5" ht="15.75">
      <c r="D47" s="533"/>
      <c r="E47" s="533"/>
    </row>
    <row r="48" spans="4:5" ht="15.75">
      <c r="D48" s="533"/>
      <c r="E48" s="533"/>
    </row>
    <row r="49" spans="4:5" ht="15.75">
      <c r="D49" s="533"/>
      <c r="E49" s="533"/>
    </row>
    <row r="50" spans="4:5" ht="15.75">
      <c r="D50" s="533"/>
      <c r="E50" s="533"/>
    </row>
    <row r="51" spans="4:5" ht="15.75">
      <c r="D51" s="533"/>
      <c r="E51" s="533"/>
    </row>
    <row r="52" spans="4:5" ht="15.75">
      <c r="D52" s="533"/>
      <c r="E52" s="533"/>
    </row>
    <row r="53" spans="4:5" ht="15.75">
      <c r="D53" s="533"/>
      <c r="E53" s="533"/>
    </row>
    <row r="54" spans="4:5" ht="15.75">
      <c r="D54" s="533"/>
      <c r="E54" s="533"/>
    </row>
    <row r="55" spans="4:5" ht="15.75">
      <c r="D55" s="533"/>
      <c r="E55" s="533"/>
    </row>
    <row r="56" spans="4:5" ht="15.75">
      <c r="D56" s="533"/>
      <c r="E56" s="533"/>
    </row>
    <row r="57" spans="4:5" ht="15.75">
      <c r="D57" s="533"/>
      <c r="E57" s="533"/>
    </row>
    <row r="58" spans="4:5" ht="15.75">
      <c r="D58" s="533"/>
      <c r="E58" s="533"/>
    </row>
    <row r="59" spans="4:5" ht="15.75">
      <c r="D59" s="533"/>
      <c r="E59" s="533"/>
    </row>
    <row r="60" spans="4:5" ht="15.75">
      <c r="D60" s="533"/>
      <c r="E60" s="533"/>
    </row>
    <row r="61" spans="4:5" ht="15.75">
      <c r="D61" s="533"/>
      <c r="E61" s="533"/>
    </row>
    <row r="62" spans="4:5" ht="15.75">
      <c r="D62" s="533"/>
      <c r="E62" s="533"/>
    </row>
    <row r="63" spans="4:5" ht="15.75">
      <c r="D63" s="533"/>
      <c r="E63" s="533"/>
    </row>
    <row r="64" spans="4:5" ht="15.75">
      <c r="D64" s="533"/>
      <c r="E64" s="533"/>
    </row>
    <row r="65" spans="4:5" ht="15.75">
      <c r="D65" s="533"/>
      <c r="E65" s="533"/>
    </row>
    <row r="66" spans="4:5" ht="15.75">
      <c r="D66" s="533"/>
      <c r="E66" s="533"/>
    </row>
    <row r="67" spans="4:5" ht="15.75">
      <c r="D67" s="533"/>
      <c r="E67" s="533"/>
    </row>
    <row r="68" spans="4:5" ht="15.75">
      <c r="D68" s="533"/>
      <c r="E68" s="533"/>
    </row>
    <row r="69" spans="4:5" ht="15.75">
      <c r="D69" s="533"/>
      <c r="E69" s="533"/>
    </row>
    <row r="70" spans="4:5" ht="15.75">
      <c r="D70" s="533"/>
      <c r="E70" s="533"/>
    </row>
    <row r="71" spans="4:5" ht="15.75">
      <c r="D71" s="533"/>
      <c r="E71" s="533"/>
    </row>
    <row r="72" spans="4:5" ht="15.75">
      <c r="D72" s="533"/>
      <c r="E72" s="533"/>
    </row>
    <row r="73" spans="4:5" ht="15.75">
      <c r="D73" s="533"/>
      <c r="E73" s="533"/>
    </row>
    <row r="74" spans="4:5" ht="15.75">
      <c r="D74" s="533"/>
      <c r="E74" s="533"/>
    </row>
    <row r="75" spans="4:5" ht="15.75">
      <c r="D75" s="533"/>
      <c r="E75" s="533"/>
    </row>
    <row r="76" spans="4:5" ht="15.75">
      <c r="D76" s="533"/>
      <c r="E76" s="533"/>
    </row>
    <row r="77" spans="4:5" ht="15.75">
      <c r="D77" s="533"/>
      <c r="E77" s="533"/>
    </row>
    <row r="78" spans="4:5" ht="15.75">
      <c r="D78" s="533"/>
      <c r="E78" s="533"/>
    </row>
    <row r="79" spans="4:5" ht="15.75">
      <c r="D79" s="533"/>
      <c r="E79" s="533"/>
    </row>
    <row r="80" spans="4:5" ht="15.75">
      <c r="D80" s="533"/>
      <c r="E80" s="533"/>
    </row>
    <row r="81" spans="4:5" ht="15.75">
      <c r="D81" s="533"/>
      <c r="E81" s="533"/>
    </row>
    <row r="82" spans="4:5" ht="15.75">
      <c r="D82" s="533"/>
      <c r="E82" s="533"/>
    </row>
    <row r="83" spans="4:5" ht="15.75">
      <c r="D83" s="533"/>
      <c r="E83" s="533"/>
    </row>
    <row r="84" spans="4:5" ht="15.75">
      <c r="D84" s="533"/>
      <c r="E84" s="533"/>
    </row>
    <row r="85" spans="4:5" ht="15.75">
      <c r="D85" s="533"/>
      <c r="E85" s="533"/>
    </row>
    <row r="86" spans="4:5" ht="15.75">
      <c r="D86" s="533"/>
      <c r="E86" s="533"/>
    </row>
    <row r="87" spans="4:5" ht="15.75">
      <c r="D87" s="533"/>
      <c r="E87" s="533"/>
    </row>
    <row r="88" spans="4:5" ht="15.75">
      <c r="D88" s="533"/>
      <c r="E88" s="533"/>
    </row>
    <row r="89" spans="4:5" ht="15.75">
      <c r="D89" s="533"/>
      <c r="E89" s="533"/>
    </row>
    <row r="90" spans="4:5" ht="15.75">
      <c r="D90" s="533"/>
      <c r="E90" s="533"/>
    </row>
    <row r="91" spans="4:5" ht="15.75">
      <c r="D91" s="533"/>
      <c r="E91" s="533"/>
    </row>
    <row r="92" spans="4:5" ht="15.75">
      <c r="D92" s="533"/>
      <c r="E92" s="533"/>
    </row>
    <row r="93" spans="4:5" ht="15.75">
      <c r="D93" s="533"/>
      <c r="E93" s="533"/>
    </row>
    <row r="94" spans="4:5" ht="15.75">
      <c r="D94" s="533"/>
      <c r="E94" s="533"/>
    </row>
    <row r="95" spans="4:5" ht="15.75">
      <c r="D95" s="533"/>
      <c r="E95" s="533"/>
    </row>
    <row r="96" spans="4:5" ht="15.75">
      <c r="D96" s="533"/>
      <c r="E96" s="533"/>
    </row>
    <row r="97" spans="4:5" ht="15.75">
      <c r="D97" s="533"/>
      <c r="E97" s="533"/>
    </row>
    <row r="98" spans="4:5" ht="15.75">
      <c r="D98" s="533"/>
      <c r="E98" s="533"/>
    </row>
    <row r="99" spans="4:5" ht="15.75">
      <c r="D99" s="533"/>
      <c r="E99" s="533"/>
    </row>
    <row r="100" spans="4:5" ht="15.75">
      <c r="D100" s="533"/>
      <c r="E100" s="533"/>
    </row>
    <row r="101" spans="4:5" ht="15.75">
      <c r="D101" s="533"/>
      <c r="E101" s="533"/>
    </row>
    <row r="102" spans="4:5" ht="15.75">
      <c r="D102" s="533"/>
      <c r="E102" s="533"/>
    </row>
    <row r="103" spans="4:5" ht="15.75">
      <c r="D103" s="533"/>
      <c r="E103" s="533"/>
    </row>
    <row r="104" spans="4:5" ht="15.75">
      <c r="D104" s="533"/>
      <c r="E104" s="533"/>
    </row>
    <row r="105" spans="4:5" ht="15.75">
      <c r="D105" s="533"/>
      <c r="E105" s="533"/>
    </row>
    <row r="106" spans="4:5" ht="15.75">
      <c r="D106" s="533"/>
      <c r="E106" s="533"/>
    </row>
    <row r="107" spans="4:5" ht="15.75">
      <c r="D107" s="533"/>
      <c r="E107" s="533"/>
    </row>
    <row r="108" spans="4:5" ht="15.75">
      <c r="D108" s="533"/>
      <c r="E108" s="533"/>
    </row>
    <row r="109" spans="4:5" ht="15.75">
      <c r="D109" s="533"/>
      <c r="E109" s="533"/>
    </row>
    <row r="110" spans="4:5" ht="15.75">
      <c r="D110" s="533"/>
      <c r="E110" s="533"/>
    </row>
    <row r="111" spans="4:5" ht="15.75">
      <c r="D111" s="533"/>
      <c r="E111" s="533"/>
    </row>
    <row r="112" spans="4:5" ht="15.75">
      <c r="D112" s="533"/>
      <c r="E112" s="533"/>
    </row>
    <row r="113" spans="4:5" ht="15.75">
      <c r="D113" s="533"/>
      <c r="E113" s="533"/>
    </row>
    <row r="114" spans="4:5" ht="15.75">
      <c r="D114" s="533"/>
      <c r="E114" s="533"/>
    </row>
    <row r="115" spans="4:5" ht="15.75">
      <c r="D115" s="533"/>
      <c r="E115" s="533"/>
    </row>
    <row r="116" spans="4:5" ht="15.75">
      <c r="D116" s="533"/>
      <c r="E116" s="533"/>
    </row>
    <row r="117" spans="4:5" ht="15.75">
      <c r="D117" s="533"/>
      <c r="E117" s="533"/>
    </row>
    <row r="118" spans="4:5" ht="15.75">
      <c r="D118" s="533"/>
      <c r="E118" s="533"/>
    </row>
    <row r="119" spans="4:5" ht="15.75">
      <c r="D119" s="533"/>
      <c r="E119" s="533"/>
    </row>
    <row r="120" spans="4:5" ht="15.75">
      <c r="D120" s="533"/>
      <c r="E120" s="533"/>
    </row>
    <row r="121" spans="4:5" ht="15.75">
      <c r="D121" s="533"/>
      <c r="E121" s="533"/>
    </row>
    <row r="122" spans="4:5" ht="15.75">
      <c r="D122" s="533"/>
      <c r="E122" s="533"/>
    </row>
    <row r="123" spans="4:5" ht="15.75">
      <c r="D123" s="533"/>
      <c r="E123" s="533"/>
    </row>
    <row r="124" spans="4:5" ht="15.75">
      <c r="D124" s="533"/>
      <c r="E124" s="533"/>
    </row>
    <row r="125" spans="4:5" ht="15.75">
      <c r="D125" s="533"/>
      <c r="E125" s="533"/>
    </row>
    <row r="126" spans="4:5" ht="15.75">
      <c r="D126" s="533"/>
      <c r="E126" s="533"/>
    </row>
    <row r="127" spans="4:5" ht="15.75">
      <c r="D127" s="533"/>
      <c r="E127" s="533"/>
    </row>
    <row r="128" spans="4:5" ht="15.75">
      <c r="D128" s="533"/>
      <c r="E128" s="533"/>
    </row>
    <row r="129" spans="4:5" ht="15.75">
      <c r="D129" s="533"/>
      <c r="E129" s="533"/>
    </row>
    <row r="130" spans="4:5" ht="15.75">
      <c r="D130" s="533"/>
      <c r="E130" s="533"/>
    </row>
    <row r="131" spans="4:5" ht="15.75">
      <c r="D131" s="533"/>
      <c r="E131" s="533"/>
    </row>
    <row r="132" spans="4:5" ht="15.75">
      <c r="D132" s="533"/>
      <c r="E132" s="533"/>
    </row>
    <row r="133" spans="4:5" ht="15.75">
      <c r="D133" s="533"/>
      <c r="E133" s="533"/>
    </row>
    <row r="134" spans="4:5" ht="15.75">
      <c r="D134" s="533"/>
      <c r="E134" s="533"/>
    </row>
    <row r="135" spans="4:5" ht="15.75">
      <c r="D135" s="533"/>
      <c r="E135" s="533"/>
    </row>
    <row r="136" spans="4:5" ht="15.75">
      <c r="D136" s="533"/>
      <c r="E136" s="533"/>
    </row>
    <row r="137" spans="4:5" ht="15.75">
      <c r="D137" s="533"/>
      <c r="E137" s="533"/>
    </row>
    <row r="138" spans="4:5" ht="15.75">
      <c r="D138" s="533"/>
      <c r="E138" s="533"/>
    </row>
    <row r="139" spans="4:5" ht="15.75">
      <c r="D139" s="533"/>
      <c r="E139" s="533"/>
    </row>
    <row r="140" spans="4:5" ht="15.75">
      <c r="D140" s="533"/>
      <c r="E140" s="533"/>
    </row>
    <row r="141" spans="4:5" ht="15.75">
      <c r="D141" s="533"/>
      <c r="E141" s="533"/>
    </row>
    <row r="142" spans="4:5" ht="15.75">
      <c r="D142" s="533"/>
      <c r="E142" s="533"/>
    </row>
    <row r="143" spans="4:5" ht="15.75">
      <c r="D143" s="533"/>
      <c r="E143" s="533"/>
    </row>
    <row r="144" spans="4:5" ht="15.75">
      <c r="D144" s="533"/>
      <c r="E144" s="533"/>
    </row>
    <row r="145" spans="4:5" ht="15.75">
      <c r="D145" s="533"/>
      <c r="E145" s="533"/>
    </row>
    <row r="146" spans="4:5" ht="15.75">
      <c r="D146" s="533"/>
      <c r="E146" s="533"/>
    </row>
    <row r="147" spans="4:5" ht="15.75">
      <c r="D147" s="533"/>
      <c r="E147" s="533"/>
    </row>
    <row r="148" spans="4:5" ht="15.75">
      <c r="D148" s="533"/>
      <c r="E148" s="533"/>
    </row>
    <row r="149" spans="4:5" ht="15.75">
      <c r="D149" s="533"/>
      <c r="E149" s="533"/>
    </row>
    <row r="150" spans="4:5" ht="15.75">
      <c r="D150" s="533"/>
      <c r="E150" s="533"/>
    </row>
    <row r="151" spans="4:5" ht="15.75">
      <c r="D151" s="533"/>
      <c r="E151" s="533"/>
    </row>
    <row r="152" spans="4:5" ht="15.75">
      <c r="D152" s="533"/>
      <c r="E152" s="533"/>
    </row>
    <row r="153" spans="4:5" ht="15.75">
      <c r="D153" s="533"/>
      <c r="E153" s="533"/>
    </row>
    <row r="154" spans="4:5" ht="15.75">
      <c r="D154" s="533"/>
      <c r="E154" s="533"/>
    </row>
    <row r="155" spans="4:5" ht="15.75">
      <c r="D155" s="533"/>
      <c r="E155" s="533"/>
    </row>
    <row r="156" spans="4:5" ht="15.75">
      <c r="D156" s="533"/>
      <c r="E156" s="533"/>
    </row>
    <row r="157" spans="4:5" ht="15.75">
      <c r="D157" s="533"/>
      <c r="E157" s="533"/>
    </row>
    <row r="158" spans="4:5" ht="15.75">
      <c r="D158" s="533"/>
      <c r="E158" s="533"/>
    </row>
    <row r="159" spans="4:5" ht="15.75">
      <c r="D159" s="533"/>
      <c r="E159" s="533"/>
    </row>
    <row r="160" spans="4:5" ht="15.75">
      <c r="D160" s="533"/>
      <c r="E160" s="533"/>
    </row>
    <row r="161" spans="4:5" ht="15.75">
      <c r="D161" s="533"/>
      <c r="E161" s="533"/>
    </row>
    <row r="162" spans="4:5" ht="15.75">
      <c r="D162" s="533"/>
      <c r="E162" s="533"/>
    </row>
    <row r="163" spans="4:5" ht="15.75">
      <c r="D163" s="533"/>
      <c r="E163" s="533"/>
    </row>
    <row r="164" spans="4:5" ht="15.75">
      <c r="D164" s="533"/>
      <c r="E164" s="533"/>
    </row>
    <row r="165" spans="4:5" ht="15.75">
      <c r="D165" s="533"/>
      <c r="E165" s="533"/>
    </row>
    <row r="166" spans="4:5" ht="15.75">
      <c r="D166" s="533"/>
      <c r="E166" s="533"/>
    </row>
    <row r="167" spans="4:5" ht="15.75">
      <c r="D167" s="533"/>
      <c r="E167" s="533"/>
    </row>
    <row r="168" spans="4:5" ht="15.75">
      <c r="D168" s="533"/>
      <c r="E168" s="533"/>
    </row>
    <row r="169" spans="4:5" ht="15.75">
      <c r="D169" s="533"/>
      <c r="E169" s="533"/>
    </row>
    <row r="170" spans="4:5" ht="15.75">
      <c r="D170" s="533"/>
      <c r="E170" s="533"/>
    </row>
    <row r="171" spans="4:5" ht="15.75">
      <c r="D171" s="533"/>
      <c r="E171" s="533"/>
    </row>
    <row r="172" spans="4:5" ht="15.75">
      <c r="D172" s="533"/>
      <c r="E172" s="533"/>
    </row>
    <row r="173" spans="4:5" ht="15.75">
      <c r="D173" s="533"/>
      <c r="E173" s="533"/>
    </row>
    <row r="174" spans="4:5" ht="15.75">
      <c r="D174" s="533"/>
      <c r="E174" s="533"/>
    </row>
    <row r="175" spans="4:5" ht="15.75">
      <c r="D175" s="533"/>
      <c r="E175" s="533"/>
    </row>
    <row r="176" spans="4:5" ht="15.75">
      <c r="D176" s="533"/>
      <c r="E176" s="533"/>
    </row>
    <row r="177" spans="4:5" ht="15.75">
      <c r="D177" s="533"/>
      <c r="E177" s="533"/>
    </row>
    <row r="178" spans="4:5" ht="15.75">
      <c r="D178" s="533"/>
      <c r="E178" s="533"/>
    </row>
    <row r="179" spans="4:5" ht="15.75">
      <c r="D179" s="533"/>
      <c r="E179" s="533"/>
    </row>
    <row r="180" spans="4:5" ht="15.75">
      <c r="D180" s="533"/>
      <c r="E180" s="533"/>
    </row>
    <row r="181" spans="4:5" ht="15.75">
      <c r="D181" s="533"/>
      <c r="E181" s="533"/>
    </row>
    <row r="182" spans="4:5" ht="15.75">
      <c r="D182" s="533"/>
      <c r="E182" s="533"/>
    </row>
    <row r="183" spans="4:5" ht="15.75">
      <c r="D183" s="533"/>
      <c r="E183" s="533"/>
    </row>
    <row r="184" spans="4:5" ht="15.75">
      <c r="D184" s="533"/>
      <c r="E184" s="533"/>
    </row>
    <row r="185" spans="4:5" ht="15.75">
      <c r="D185" s="533"/>
      <c r="E185" s="533"/>
    </row>
    <row r="186" spans="4:5" ht="15.75">
      <c r="D186" s="533"/>
      <c r="E186" s="533"/>
    </row>
    <row r="187" spans="4:5" ht="15.75">
      <c r="D187" s="533"/>
      <c r="E187" s="533"/>
    </row>
    <row r="188" spans="4:5" ht="15.75">
      <c r="D188" s="533"/>
      <c r="E188" s="533"/>
    </row>
    <row r="189" spans="4:5" ht="15.75">
      <c r="D189" s="533"/>
      <c r="E189" s="533"/>
    </row>
    <row r="190" spans="4:5" ht="15.75">
      <c r="D190" s="533"/>
      <c r="E190" s="533"/>
    </row>
    <row r="191" spans="4:5" ht="15.75">
      <c r="D191" s="533"/>
      <c r="E191" s="533"/>
    </row>
    <row r="192" spans="4:5" ht="15.75">
      <c r="D192" s="533"/>
      <c r="E192" s="533"/>
    </row>
    <row r="193" spans="4:5" ht="15.75">
      <c r="D193" s="533"/>
      <c r="E193" s="533"/>
    </row>
    <row r="194" spans="4:5" ht="15.75">
      <c r="D194" s="533"/>
      <c r="E194" s="533"/>
    </row>
    <row r="195" spans="4:5" ht="15.75">
      <c r="D195" s="533"/>
      <c r="E195" s="533"/>
    </row>
    <row r="196" spans="4:5" ht="15.75">
      <c r="D196" s="533"/>
      <c r="E196" s="533"/>
    </row>
    <row r="197" spans="4:5" ht="15.75">
      <c r="D197" s="533"/>
      <c r="E197" s="533"/>
    </row>
    <row r="198" spans="4:5" ht="15.75">
      <c r="D198" s="533"/>
      <c r="E198" s="533"/>
    </row>
    <row r="199" spans="4:5" ht="15.75">
      <c r="D199" s="533"/>
      <c r="E199" s="533"/>
    </row>
    <row r="200" spans="4:5" ht="15.75">
      <c r="D200" s="533"/>
      <c r="E200" s="533"/>
    </row>
    <row r="201" spans="4:5" ht="15.75">
      <c r="D201" s="533"/>
      <c r="E201" s="533"/>
    </row>
    <row r="202" spans="4:5" ht="15.75">
      <c r="D202" s="533"/>
      <c r="E202" s="533"/>
    </row>
    <row r="203" spans="4:5" ht="15.75">
      <c r="D203" s="533"/>
      <c r="E203" s="533"/>
    </row>
    <row r="204" spans="4:5" ht="15.75">
      <c r="D204" s="533"/>
      <c r="E204" s="533"/>
    </row>
    <row r="205" spans="4:5" ht="15.75">
      <c r="D205" s="533"/>
      <c r="E205" s="533"/>
    </row>
    <row r="206" spans="4:5" ht="15.75">
      <c r="D206" s="533"/>
      <c r="E206" s="533"/>
    </row>
    <row r="207" spans="4:5" ht="15.75">
      <c r="D207" s="533"/>
      <c r="E207" s="533"/>
    </row>
    <row r="208" spans="4:5" ht="15.75">
      <c r="D208" s="533"/>
      <c r="E208" s="533"/>
    </row>
    <row r="209" spans="4:5" ht="15.75">
      <c r="D209" s="533"/>
      <c r="E209" s="533"/>
    </row>
    <row r="210" spans="4:5" ht="15.75">
      <c r="D210" s="533"/>
      <c r="E210" s="533"/>
    </row>
    <row r="211" spans="4:5" ht="15.75">
      <c r="D211" s="533"/>
      <c r="E211" s="533"/>
    </row>
    <row r="212" spans="4:5" ht="15.75">
      <c r="D212" s="533"/>
      <c r="E212" s="533"/>
    </row>
    <row r="213" spans="4:5" ht="15.75">
      <c r="D213" s="533"/>
      <c r="E213" s="533"/>
    </row>
    <row r="214" spans="4:5" ht="15.75">
      <c r="D214" s="533"/>
      <c r="E214" s="533"/>
    </row>
    <row r="215" spans="4:5" ht="15.75">
      <c r="D215" s="533"/>
      <c r="E215" s="533"/>
    </row>
    <row r="216" spans="4:5" ht="15.75">
      <c r="D216" s="533"/>
      <c r="E216" s="533"/>
    </row>
    <row r="217" spans="4:5" ht="15.75">
      <c r="D217" s="533"/>
      <c r="E217" s="533"/>
    </row>
    <row r="218" spans="4:5" ht="15.75">
      <c r="D218" s="533"/>
      <c r="E218" s="533"/>
    </row>
    <row r="219" spans="4:5" ht="15.75">
      <c r="D219" s="533"/>
      <c r="E219" s="533"/>
    </row>
    <row r="220" spans="4:5" ht="15.75">
      <c r="D220" s="533"/>
      <c r="E220" s="533"/>
    </row>
    <row r="221" spans="4:5" ht="15.75">
      <c r="D221" s="533"/>
      <c r="E221" s="533"/>
    </row>
    <row r="222" spans="4:5" ht="15.75">
      <c r="D222" s="533"/>
      <c r="E222" s="533"/>
    </row>
    <row r="223" spans="4:5" ht="15.75">
      <c r="D223" s="533"/>
      <c r="E223" s="533"/>
    </row>
    <row r="224" spans="4:5" ht="15.75">
      <c r="D224" s="533"/>
      <c r="E224" s="533"/>
    </row>
    <row r="225" spans="4:5" ht="15.75">
      <c r="D225" s="533"/>
      <c r="E225" s="533"/>
    </row>
    <row r="226" spans="4:5" ht="15.75">
      <c r="D226" s="533"/>
      <c r="E226" s="533"/>
    </row>
    <row r="227" spans="4:5" ht="15.75">
      <c r="D227" s="533"/>
      <c r="E227" s="533"/>
    </row>
    <row r="228" spans="4:5" ht="15.75">
      <c r="D228" s="533"/>
      <c r="E228" s="533"/>
    </row>
    <row r="229" spans="4:5" ht="15.75">
      <c r="D229" s="533"/>
      <c r="E229" s="533"/>
    </row>
    <row r="230" spans="4:5" ht="15.75">
      <c r="D230" s="533"/>
      <c r="E230" s="533"/>
    </row>
    <row r="231" spans="4:5" ht="15.75">
      <c r="D231" s="533"/>
      <c r="E231" s="533"/>
    </row>
    <row r="232" spans="4:5" ht="15.75">
      <c r="D232" s="533"/>
      <c r="E232" s="533"/>
    </row>
    <row r="233" spans="4:5" ht="15.75">
      <c r="D233" s="533"/>
      <c r="E233" s="533"/>
    </row>
    <row r="234" spans="4:5" ht="15.75">
      <c r="D234" s="533"/>
      <c r="E234" s="533"/>
    </row>
    <row r="235" spans="4:5" ht="15.75">
      <c r="D235" s="533"/>
      <c r="E235" s="533"/>
    </row>
    <row r="236" spans="4:5" ht="15.75">
      <c r="D236" s="533"/>
      <c r="E236" s="533"/>
    </row>
    <row r="237" spans="4:5" ht="15.75">
      <c r="D237" s="533"/>
      <c r="E237" s="533"/>
    </row>
    <row r="238" spans="4:5" ht="15.75">
      <c r="D238" s="533"/>
      <c r="E238" s="533"/>
    </row>
    <row r="239" spans="4:5" ht="15.75">
      <c r="D239" s="533"/>
      <c r="E239" s="533"/>
    </row>
    <row r="240" spans="4:5" ht="15.75">
      <c r="D240" s="533"/>
      <c r="E240" s="533"/>
    </row>
    <row r="241" spans="4:5" ht="15.75">
      <c r="D241" s="533"/>
      <c r="E241" s="533"/>
    </row>
    <row r="242" spans="4:5" ht="15.75">
      <c r="D242" s="533"/>
      <c r="E242" s="533"/>
    </row>
    <row r="243" spans="4:5" ht="15.75">
      <c r="D243" s="533"/>
      <c r="E243" s="533"/>
    </row>
    <row r="244" spans="4:5" ht="15.75">
      <c r="D244" s="533"/>
      <c r="E244" s="533"/>
    </row>
    <row r="245" spans="4:5" ht="15.75">
      <c r="D245" s="533"/>
      <c r="E245" s="533"/>
    </row>
    <row r="246" spans="4:5" ht="15.75">
      <c r="D246" s="533"/>
      <c r="E246" s="533"/>
    </row>
    <row r="247" spans="4:5" ht="15.75">
      <c r="D247" s="533"/>
      <c r="E247" s="533"/>
    </row>
    <row r="248" spans="4:5" ht="15.75">
      <c r="D248" s="533"/>
      <c r="E248" s="533"/>
    </row>
    <row r="249" spans="4:5" ht="15.75">
      <c r="D249" s="533"/>
      <c r="E249" s="533"/>
    </row>
    <row r="250" spans="4:5" ht="15.75">
      <c r="D250" s="533"/>
      <c r="E250" s="533"/>
    </row>
    <row r="251" spans="4:5" ht="15.75">
      <c r="D251" s="533"/>
      <c r="E251" s="533"/>
    </row>
    <row r="252" spans="4:5" ht="15.75">
      <c r="D252" s="533"/>
      <c r="E252" s="533"/>
    </row>
    <row r="253" spans="4:5" ht="15.75">
      <c r="D253" s="533"/>
      <c r="E253" s="533"/>
    </row>
    <row r="254" spans="4:5" ht="15.75">
      <c r="D254" s="533"/>
      <c r="E254" s="533"/>
    </row>
    <row r="255" spans="4:5" ht="15.75">
      <c r="D255" s="533"/>
      <c r="E255" s="533"/>
    </row>
    <row r="256" spans="4:5" ht="15.75">
      <c r="D256" s="533"/>
      <c r="E256" s="533"/>
    </row>
    <row r="257" spans="4:5" ht="15.75">
      <c r="D257" s="533"/>
      <c r="E257" s="533"/>
    </row>
    <row r="258" spans="4:5" ht="15.75">
      <c r="D258" s="533"/>
      <c r="E258" s="533"/>
    </row>
    <row r="259" spans="4:5" ht="15.75">
      <c r="D259" s="533"/>
      <c r="E259" s="533"/>
    </row>
    <row r="260" spans="4:5" ht="15.75">
      <c r="D260" s="533"/>
      <c r="E260" s="533"/>
    </row>
    <row r="261" spans="4:5" ht="15.75">
      <c r="D261" s="533"/>
      <c r="E261" s="533"/>
    </row>
    <row r="262" spans="4:5" ht="15.75">
      <c r="D262" s="533"/>
      <c r="E262" s="533"/>
    </row>
    <row r="263" spans="4:5" ht="15.75">
      <c r="D263" s="533"/>
      <c r="E263" s="533"/>
    </row>
    <row r="264" spans="4:5" ht="15.75">
      <c r="D264" s="533"/>
      <c r="E264" s="533"/>
    </row>
    <row r="265" spans="4:5" ht="15.75">
      <c r="D265" s="533"/>
      <c r="E265" s="533"/>
    </row>
    <row r="266" spans="4:5" ht="15.75">
      <c r="D266" s="533"/>
      <c r="E266" s="533"/>
    </row>
    <row r="267" spans="4:5" ht="15.75">
      <c r="D267" s="533"/>
      <c r="E267" s="533"/>
    </row>
    <row r="268" spans="4:5" ht="15.75">
      <c r="D268" s="533"/>
      <c r="E268" s="533"/>
    </row>
    <row r="269" spans="4:5" ht="15.75">
      <c r="D269" s="533"/>
      <c r="E269" s="533"/>
    </row>
    <row r="270" spans="4:5" ht="15.75">
      <c r="D270" s="533"/>
      <c r="E270" s="533"/>
    </row>
    <row r="271" spans="4:5" ht="15.75">
      <c r="D271" s="533"/>
      <c r="E271" s="533"/>
    </row>
    <row r="272" spans="4:5" ht="15.75">
      <c r="D272" s="533"/>
      <c r="E272" s="533"/>
    </row>
    <row r="273" spans="4:5" ht="15.75">
      <c r="D273" s="533"/>
      <c r="E273" s="533"/>
    </row>
    <row r="274" spans="4:5" ht="15.75">
      <c r="D274" s="533"/>
      <c r="E274" s="533"/>
    </row>
    <row r="275" spans="4:5" ht="15.75">
      <c r="D275" s="533"/>
      <c r="E275" s="533"/>
    </row>
    <row r="276" spans="4:5" ht="15.75">
      <c r="D276" s="533"/>
      <c r="E276" s="533"/>
    </row>
    <row r="277" spans="4:5" ht="15.75">
      <c r="D277" s="533"/>
      <c r="E277" s="533"/>
    </row>
    <row r="278" spans="4:5" ht="15.75">
      <c r="D278" s="533"/>
      <c r="E278" s="533"/>
    </row>
    <row r="279" spans="4:5" ht="15.75">
      <c r="D279" s="533"/>
      <c r="E279" s="533"/>
    </row>
    <row r="280" spans="4:5" ht="15.75">
      <c r="D280" s="533"/>
      <c r="E280" s="533"/>
    </row>
    <row r="281" spans="4:5" ht="15.75">
      <c r="D281" s="533"/>
      <c r="E281" s="533"/>
    </row>
    <row r="282" spans="4:5" ht="15.75">
      <c r="D282" s="533"/>
      <c r="E282" s="533"/>
    </row>
    <row r="283" spans="4:5" ht="15.75">
      <c r="D283" s="533"/>
      <c r="E283" s="533"/>
    </row>
    <row r="284" spans="4:5" ht="15.75">
      <c r="D284" s="533"/>
      <c r="E284" s="533"/>
    </row>
    <row r="285" spans="4:5" ht="15.75">
      <c r="D285" s="533"/>
      <c r="E285" s="533"/>
    </row>
    <row r="286" spans="4:5" ht="15.75">
      <c r="D286" s="533"/>
      <c r="E286" s="533"/>
    </row>
    <row r="287" spans="4:5" ht="15.75">
      <c r="D287" s="533"/>
      <c r="E287" s="533"/>
    </row>
    <row r="288" spans="4:5" ht="15.75">
      <c r="D288" s="533"/>
      <c r="E288" s="533"/>
    </row>
    <row r="289" spans="4:5" ht="15.75">
      <c r="D289" s="533"/>
      <c r="E289" s="533"/>
    </row>
    <row r="290" spans="4:5" ht="15.75">
      <c r="D290" s="533"/>
      <c r="E290" s="533"/>
    </row>
    <row r="291" spans="4:5" ht="15.75">
      <c r="D291" s="533"/>
      <c r="E291" s="533"/>
    </row>
    <row r="292" spans="4:5" ht="15.75">
      <c r="D292" s="533"/>
      <c r="E292" s="533"/>
    </row>
    <row r="293" spans="4:5" ht="15.75">
      <c r="D293" s="533"/>
      <c r="E293" s="533"/>
    </row>
    <row r="294" spans="4:5" ht="15.75">
      <c r="D294" s="533"/>
      <c r="E294" s="533"/>
    </row>
    <row r="295" spans="4:5" ht="15.75">
      <c r="D295" s="533"/>
      <c r="E295" s="533"/>
    </row>
    <row r="296" spans="4:5" ht="15.75">
      <c r="D296" s="533"/>
      <c r="E296" s="533"/>
    </row>
    <row r="297" spans="4:5" ht="15.75">
      <c r="D297" s="533"/>
      <c r="E297" s="533"/>
    </row>
    <row r="298" spans="4:5" ht="15.75">
      <c r="D298" s="533"/>
      <c r="E298" s="533"/>
    </row>
    <row r="299" spans="4:5" ht="15.75">
      <c r="D299" s="533"/>
      <c r="E299" s="533"/>
    </row>
    <row r="300" spans="4:5" ht="15.75">
      <c r="D300" s="533"/>
      <c r="E300" s="533"/>
    </row>
    <row r="301" spans="4:5" ht="15.75">
      <c r="D301" s="533"/>
      <c r="E301" s="533"/>
    </row>
    <row r="302" spans="4:5" ht="15.75">
      <c r="D302" s="533"/>
      <c r="E302" s="533"/>
    </row>
    <row r="303" spans="4:5" ht="15.75">
      <c r="D303" s="533"/>
      <c r="E303" s="533"/>
    </row>
    <row r="304" spans="4:5" ht="15.75">
      <c r="D304" s="533"/>
      <c r="E304" s="533"/>
    </row>
    <row r="305" spans="4:5" ht="15.75">
      <c r="D305" s="533"/>
      <c r="E305" s="533"/>
    </row>
    <row r="306" spans="4:5" ht="15.75">
      <c r="D306" s="533"/>
      <c r="E306" s="533"/>
    </row>
    <row r="307" spans="4:5" ht="15.75">
      <c r="D307" s="533"/>
      <c r="E307" s="533"/>
    </row>
    <row r="308" spans="4:5" ht="15.75">
      <c r="D308" s="533"/>
      <c r="E308" s="533"/>
    </row>
    <row r="309" spans="4:5" ht="15.75">
      <c r="D309" s="533"/>
      <c r="E309" s="533"/>
    </row>
    <row r="310" spans="4:5" ht="15.75">
      <c r="D310" s="533"/>
      <c r="E310" s="533"/>
    </row>
    <row r="311" spans="4:5" ht="15.75">
      <c r="D311" s="533"/>
      <c r="E311" s="533"/>
    </row>
    <row r="312" spans="4:5" ht="15.75">
      <c r="D312" s="533"/>
      <c r="E312" s="533"/>
    </row>
    <row r="313" spans="4:5" ht="15.75">
      <c r="D313" s="533"/>
      <c r="E313" s="533"/>
    </row>
    <row r="314" spans="4:5" ht="15.75">
      <c r="D314" s="533"/>
      <c r="E314" s="533"/>
    </row>
    <row r="315" spans="4:5" ht="15.75">
      <c r="D315" s="533"/>
      <c r="E315" s="533"/>
    </row>
    <row r="316" spans="4:5" ht="15.75">
      <c r="D316" s="533"/>
      <c r="E316" s="533"/>
    </row>
    <row r="317" spans="4:5" ht="15.75">
      <c r="D317" s="533"/>
      <c r="E317" s="533"/>
    </row>
    <row r="318" spans="4:5" ht="15.75">
      <c r="D318" s="533"/>
      <c r="E318" s="533"/>
    </row>
    <row r="319" spans="4:5" ht="15.75">
      <c r="D319" s="533"/>
      <c r="E319" s="533"/>
    </row>
    <row r="320" spans="4:5" ht="15.75">
      <c r="D320" s="533"/>
      <c r="E320" s="533"/>
    </row>
    <row r="321" spans="4:5" ht="15.75">
      <c r="D321" s="533"/>
      <c r="E321" s="533"/>
    </row>
    <row r="322" spans="4:5" ht="15.75">
      <c r="D322" s="533"/>
      <c r="E322" s="533"/>
    </row>
    <row r="323" spans="4:5" ht="15.75">
      <c r="D323" s="533"/>
      <c r="E323" s="533"/>
    </row>
    <row r="324" spans="4:5" ht="15.75">
      <c r="D324" s="533"/>
      <c r="E324" s="533"/>
    </row>
    <row r="325" spans="4:5" ht="15.75">
      <c r="D325" s="533"/>
      <c r="E325" s="533"/>
    </row>
    <row r="326" spans="4:5" ht="15.75">
      <c r="D326" s="533"/>
      <c r="E326" s="533"/>
    </row>
    <row r="327" spans="4:5" ht="15.75">
      <c r="D327" s="533"/>
      <c r="E327" s="533"/>
    </row>
    <row r="328" spans="4:5" ht="15.75">
      <c r="D328" s="533"/>
      <c r="E328" s="533"/>
    </row>
    <row r="329" spans="4:5" ht="15.75">
      <c r="D329" s="533"/>
      <c r="E329" s="533"/>
    </row>
    <row r="330" spans="4:5" ht="15.75">
      <c r="D330" s="533"/>
      <c r="E330" s="533"/>
    </row>
    <row r="331" spans="4:5" ht="15.75">
      <c r="D331" s="533"/>
      <c r="E331" s="533"/>
    </row>
    <row r="332" spans="4:5" ht="15.75">
      <c r="D332" s="533"/>
      <c r="E332" s="533"/>
    </row>
    <row r="333" spans="4:5" ht="15.75">
      <c r="D333" s="533"/>
      <c r="E333" s="533"/>
    </row>
    <row r="334" spans="4:5" ht="15.75">
      <c r="D334" s="533"/>
      <c r="E334" s="533"/>
    </row>
    <row r="335" spans="4:5" ht="15.75">
      <c r="D335" s="533"/>
      <c r="E335" s="533"/>
    </row>
    <row r="336" spans="4:5" ht="15.75">
      <c r="D336" s="533"/>
      <c r="E336" s="533"/>
    </row>
    <row r="337" spans="4:5" ht="15.75">
      <c r="D337" s="533"/>
      <c r="E337" s="533"/>
    </row>
    <row r="338" spans="4:5" ht="15.75">
      <c r="D338" s="533"/>
      <c r="E338" s="533"/>
    </row>
    <row r="339" spans="4:5" ht="15.75">
      <c r="D339" s="533"/>
      <c r="E339" s="533"/>
    </row>
    <row r="340" spans="4:5" ht="15.75">
      <c r="D340" s="533"/>
      <c r="E340" s="533"/>
    </row>
    <row r="341" spans="4:5" ht="15.75">
      <c r="D341" s="533"/>
      <c r="E341" s="533"/>
    </row>
    <row r="342" spans="4:5" ht="15.75">
      <c r="D342" s="533"/>
      <c r="E342" s="533"/>
    </row>
    <row r="343" spans="4:5" ht="15.75">
      <c r="D343" s="533"/>
      <c r="E343" s="533"/>
    </row>
    <row r="344" spans="4:5" ht="15.75">
      <c r="D344" s="533"/>
      <c r="E344" s="533"/>
    </row>
    <row r="345" spans="4:5" ht="15.75">
      <c r="D345" s="533"/>
      <c r="E345" s="533"/>
    </row>
    <row r="346" spans="4:5" ht="15.75">
      <c r="D346" s="533"/>
      <c r="E346" s="533"/>
    </row>
    <row r="347" spans="4:5" ht="15.75">
      <c r="D347" s="533"/>
      <c r="E347" s="533"/>
    </row>
    <row r="348" spans="4:5" ht="15.75">
      <c r="D348" s="533"/>
      <c r="E348" s="533"/>
    </row>
    <row r="349" spans="4:5" ht="15.75">
      <c r="D349" s="533"/>
      <c r="E349" s="533"/>
    </row>
    <row r="350" spans="4:5" ht="15.75">
      <c r="D350" s="533"/>
      <c r="E350" s="533"/>
    </row>
    <row r="351" spans="4:5" ht="15.75">
      <c r="D351" s="533"/>
      <c r="E351" s="533"/>
    </row>
    <row r="352" spans="4:5" ht="15.75">
      <c r="D352" s="533"/>
      <c r="E352" s="533"/>
    </row>
    <row r="353" spans="4:5" ht="15.75">
      <c r="D353" s="533"/>
      <c r="E353" s="533"/>
    </row>
    <row r="354" spans="4:5" ht="15.75">
      <c r="D354" s="533"/>
      <c r="E354" s="533"/>
    </row>
    <row r="355" spans="4:5" ht="15.75">
      <c r="D355" s="533"/>
      <c r="E355" s="533"/>
    </row>
    <row r="356" spans="4:5" ht="15.75">
      <c r="D356" s="533"/>
      <c r="E356" s="533"/>
    </row>
    <row r="357" spans="4:5" ht="15.75">
      <c r="D357" s="533"/>
      <c r="E357" s="533"/>
    </row>
    <row r="358" spans="4:5" ht="15.75">
      <c r="D358" s="533"/>
      <c r="E358" s="533"/>
    </row>
    <row r="359" spans="4:5" ht="15.75">
      <c r="D359" s="533"/>
      <c r="E359" s="533"/>
    </row>
    <row r="360" spans="4:5" ht="15.75">
      <c r="D360" s="533"/>
      <c r="E360" s="533"/>
    </row>
    <row r="361" spans="4:5" ht="15.75">
      <c r="D361" s="533"/>
      <c r="E361" s="533"/>
    </row>
    <row r="362" spans="4:5" ht="15.75">
      <c r="D362" s="533"/>
      <c r="E362" s="533"/>
    </row>
    <row r="363" spans="4:5" ht="15.75">
      <c r="D363" s="533"/>
      <c r="E363" s="533"/>
    </row>
    <row r="364" spans="4:5" ht="15.75">
      <c r="D364" s="533"/>
      <c r="E364" s="533"/>
    </row>
    <row r="365" spans="4:5" ht="15.75">
      <c r="D365" s="533"/>
      <c r="E365" s="533"/>
    </row>
    <row r="366" spans="4:5" ht="15.75">
      <c r="D366" s="533"/>
      <c r="E366" s="533"/>
    </row>
    <row r="367" spans="4:5" ht="15.75">
      <c r="D367" s="533"/>
      <c r="E367" s="533"/>
    </row>
    <row r="368" spans="4:5" ht="15.75">
      <c r="D368" s="533"/>
      <c r="E368" s="533"/>
    </row>
    <row r="369" spans="4:5" ht="15.75">
      <c r="D369" s="533"/>
      <c r="E369" s="533"/>
    </row>
    <row r="370" spans="4:5" ht="15.75">
      <c r="D370" s="533"/>
      <c r="E370" s="533"/>
    </row>
    <row r="371" spans="4:5" ht="15.75">
      <c r="D371" s="533"/>
      <c r="E371" s="533"/>
    </row>
    <row r="372" spans="4:5" ht="15.75">
      <c r="D372" s="533"/>
      <c r="E372" s="533"/>
    </row>
    <row r="373" spans="4:5" ht="15.75">
      <c r="D373" s="533"/>
      <c r="E373" s="533"/>
    </row>
    <row r="374" spans="4:5" ht="15.75">
      <c r="D374" s="533"/>
      <c r="E374" s="533"/>
    </row>
    <row r="375" spans="4:5" ht="15.75">
      <c r="D375" s="533"/>
      <c r="E375" s="533"/>
    </row>
    <row r="376" spans="4:5" ht="15.75">
      <c r="D376" s="533"/>
      <c r="E376" s="533"/>
    </row>
    <row r="377" spans="4:5" ht="15.75">
      <c r="D377" s="533"/>
      <c r="E377" s="533"/>
    </row>
    <row r="378" spans="4:5" ht="15.75">
      <c r="D378" s="533"/>
      <c r="E378" s="533"/>
    </row>
    <row r="379" spans="4:5" ht="15.75">
      <c r="D379" s="533"/>
      <c r="E379" s="533"/>
    </row>
    <row r="380" spans="4:5" ht="15.75">
      <c r="D380" s="533"/>
      <c r="E380" s="533"/>
    </row>
    <row r="381" spans="4:5" ht="15.75">
      <c r="D381" s="533"/>
      <c r="E381" s="533"/>
    </row>
    <row r="382" spans="4:5" ht="15.75">
      <c r="D382" s="533"/>
      <c r="E382" s="533"/>
    </row>
    <row r="383" spans="4:5" ht="15.75">
      <c r="D383" s="533"/>
      <c r="E383" s="533"/>
    </row>
    <row r="384" spans="4:5" ht="15.75">
      <c r="D384" s="533"/>
      <c r="E384" s="533"/>
    </row>
    <row r="385" spans="4:5" ht="15.75">
      <c r="D385" s="533"/>
      <c r="E385" s="533"/>
    </row>
    <row r="386" spans="4:5" ht="15.75">
      <c r="D386" s="533"/>
      <c r="E386" s="533"/>
    </row>
    <row r="387" spans="4:5" ht="15.75">
      <c r="D387" s="533"/>
      <c r="E387" s="533"/>
    </row>
    <row r="388" spans="4:5" ht="15.75">
      <c r="D388" s="533"/>
      <c r="E388" s="533"/>
    </row>
    <row r="389" spans="4:5" ht="15.75">
      <c r="D389" s="533"/>
      <c r="E389" s="533"/>
    </row>
    <row r="390" spans="4:5" ht="15.75">
      <c r="D390" s="533"/>
      <c r="E390" s="533"/>
    </row>
    <row r="391" spans="4:5" ht="15.75">
      <c r="D391" s="533"/>
      <c r="E391" s="533"/>
    </row>
    <row r="392" spans="4:5" ht="15.75">
      <c r="D392" s="533"/>
      <c r="E392" s="533"/>
    </row>
    <row r="393" spans="4:5" ht="15.75">
      <c r="D393" s="533"/>
      <c r="E393" s="533"/>
    </row>
    <row r="394" spans="4:5" ht="15.75">
      <c r="D394" s="533"/>
      <c r="E394" s="533"/>
    </row>
    <row r="395" spans="4:5" ht="15.75">
      <c r="D395" s="533"/>
      <c r="E395" s="533"/>
    </row>
    <row r="396" spans="4:5" ht="15.75">
      <c r="D396" s="533"/>
      <c r="E396" s="533"/>
    </row>
    <row r="397" spans="4:5" ht="15.75">
      <c r="D397" s="533"/>
      <c r="E397" s="533"/>
    </row>
    <row r="398" spans="4:5" ht="15.75">
      <c r="D398" s="533"/>
      <c r="E398" s="533"/>
    </row>
    <row r="399" spans="4:5" ht="15.75">
      <c r="D399" s="533"/>
      <c r="E399" s="533"/>
    </row>
    <row r="400" spans="4:5" ht="15.75">
      <c r="D400" s="533"/>
      <c r="E400" s="533"/>
    </row>
    <row r="401" spans="4:5" ht="15.75">
      <c r="D401" s="533"/>
      <c r="E401" s="533"/>
    </row>
    <row r="402" spans="4:5" ht="15.75">
      <c r="D402" s="533"/>
      <c r="E402" s="533"/>
    </row>
    <row r="403" spans="4:5" ht="15.75">
      <c r="D403" s="533"/>
      <c r="E403" s="533"/>
    </row>
    <row r="404" spans="4:5" ht="15.75">
      <c r="D404" s="533"/>
      <c r="E404" s="533"/>
    </row>
    <row r="405" spans="4:5" ht="15.75">
      <c r="D405" s="533"/>
      <c r="E405" s="533"/>
    </row>
    <row r="406" spans="4:5" ht="15.75">
      <c r="D406" s="533"/>
      <c r="E406" s="533"/>
    </row>
    <row r="407" spans="4:5" ht="15.75">
      <c r="D407" s="533"/>
      <c r="E407" s="533"/>
    </row>
    <row r="408" spans="4:5" ht="15.75">
      <c r="D408" s="533"/>
      <c r="E408" s="533"/>
    </row>
    <row r="409" spans="4:5" ht="15.75">
      <c r="D409" s="533"/>
      <c r="E409" s="533"/>
    </row>
    <row r="410" spans="4:5" ht="15.75">
      <c r="D410" s="533"/>
      <c r="E410" s="533"/>
    </row>
    <row r="411" spans="4:5" ht="15.75">
      <c r="D411" s="533"/>
      <c r="E411" s="533"/>
    </row>
    <row r="412" spans="4:5" ht="15.75">
      <c r="D412" s="533"/>
      <c r="E412" s="533"/>
    </row>
    <row r="413" spans="4:5" ht="15.75">
      <c r="D413" s="533"/>
      <c r="E413" s="533"/>
    </row>
    <row r="414" spans="4:5" ht="15.75">
      <c r="D414" s="533"/>
      <c r="E414" s="533"/>
    </row>
    <row r="415" spans="4:5" ht="15.75">
      <c r="D415" s="533"/>
      <c r="E415" s="533"/>
    </row>
    <row r="416" spans="4:5" ht="15.75">
      <c r="D416" s="533"/>
      <c r="E416" s="533"/>
    </row>
    <row r="417" spans="4:5" ht="15.75">
      <c r="D417" s="533"/>
      <c r="E417" s="533"/>
    </row>
    <row r="418" spans="4:5" ht="15.75">
      <c r="D418" s="533"/>
      <c r="E418" s="533"/>
    </row>
    <row r="419" spans="4:5" ht="15.75">
      <c r="D419" s="533"/>
      <c r="E419" s="533"/>
    </row>
    <row r="420" spans="4:5" ht="15.75">
      <c r="D420" s="533"/>
      <c r="E420" s="533"/>
    </row>
    <row r="421" spans="4:5" ht="15.75">
      <c r="D421" s="533"/>
      <c r="E421" s="533"/>
    </row>
    <row r="422" spans="4:5" ht="15.75">
      <c r="D422" s="533"/>
      <c r="E422" s="533"/>
    </row>
    <row r="423" spans="4:5" ht="15.75">
      <c r="D423" s="533"/>
      <c r="E423" s="533"/>
    </row>
    <row r="424" spans="4:5" ht="15.75">
      <c r="D424" s="533"/>
      <c r="E424" s="533"/>
    </row>
    <row r="425" spans="4:5" ht="15.75">
      <c r="D425" s="533"/>
      <c r="E425" s="533"/>
    </row>
    <row r="426" spans="4:5" ht="15.75">
      <c r="D426" s="533"/>
      <c r="E426" s="533"/>
    </row>
    <row r="427" spans="4:5" ht="15.75">
      <c r="D427" s="533"/>
      <c r="E427" s="533"/>
    </row>
    <row r="428" spans="4:5" ht="15.75">
      <c r="D428" s="533"/>
      <c r="E428" s="533"/>
    </row>
    <row r="429" spans="4:5" ht="15.75">
      <c r="D429" s="533"/>
      <c r="E429" s="533"/>
    </row>
    <row r="430" spans="4:5" ht="15.75">
      <c r="D430" s="533"/>
      <c r="E430" s="533"/>
    </row>
    <row r="431" spans="4:5" ht="15.75">
      <c r="D431" s="533"/>
      <c r="E431" s="533"/>
    </row>
    <row r="432" spans="4:5" ht="15.75">
      <c r="D432" s="533"/>
      <c r="E432" s="533"/>
    </row>
    <row r="433" spans="4:5" ht="15.75">
      <c r="D433" s="533"/>
      <c r="E433" s="533"/>
    </row>
    <row r="434" spans="4:5" ht="15.75">
      <c r="D434" s="533"/>
      <c r="E434" s="533"/>
    </row>
    <row r="435" spans="4:5" ht="15.75">
      <c r="D435" s="533"/>
      <c r="E435" s="533"/>
    </row>
    <row r="436" spans="4:5" ht="15.75">
      <c r="D436" s="533"/>
      <c r="E436" s="533"/>
    </row>
    <row r="437" spans="4:5" ht="15.75">
      <c r="D437" s="533"/>
      <c r="E437" s="533"/>
    </row>
    <row r="438" spans="4:5" ht="15.75">
      <c r="D438" s="533"/>
      <c r="E438" s="533"/>
    </row>
    <row r="439" spans="4:5" ht="15.75">
      <c r="D439" s="533"/>
      <c r="E439" s="533"/>
    </row>
    <row r="440" spans="4:5" ht="15.75">
      <c r="D440" s="533"/>
      <c r="E440" s="533"/>
    </row>
    <row r="441" spans="4:5" ht="15.75">
      <c r="D441" s="533"/>
      <c r="E441" s="533"/>
    </row>
    <row r="442" spans="4:5" ht="15.75">
      <c r="D442" s="533"/>
      <c r="E442" s="533"/>
    </row>
    <row r="443" spans="4:5" ht="15.75">
      <c r="D443" s="533"/>
      <c r="E443" s="533"/>
    </row>
    <row r="444" spans="4:5" ht="15.75">
      <c r="D444" s="533"/>
      <c r="E444" s="533"/>
    </row>
    <row r="445" spans="4:5" ht="15.75">
      <c r="D445" s="533"/>
      <c r="E445" s="533"/>
    </row>
    <row r="446" spans="4:5" ht="15.75">
      <c r="D446" s="533"/>
      <c r="E446" s="533"/>
    </row>
    <row r="447" spans="4:5" ht="15.75">
      <c r="D447" s="533"/>
      <c r="E447" s="533"/>
    </row>
    <row r="448" spans="4:5" ht="15.75">
      <c r="D448" s="533"/>
      <c r="E448" s="533"/>
    </row>
    <row r="449" spans="4:5" ht="15.75">
      <c r="D449" s="533"/>
      <c r="E449" s="533"/>
    </row>
    <row r="450" spans="4:5" ht="15.75">
      <c r="D450" s="533"/>
      <c r="E450" s="533"/>
    </row>
    <row r="451" spans="4:5" ht="15.75">
      <c r="D451" s="533"/>
      <c r="E451" s="533"/>
    </row>
    <row r="452" spans="4:5" ht="15.75">
      <c r="D452" s="533"/>
      <c r="E452" s="533"/>
    </row>
    <row r="453" spans="4:5" ht="15.75">
      <c r="D453" s="533"/>
      <c r="E453" s="533"/>
    </row>
    <row r="454" spans="4:5" ht="15.75">
      <c r="D454" s="533"/>
      <c r="E454" s="533"/>
    </row>
    <row r="455" spans="4:5" ht="15.75">
      <c r="D455" s="533"/>
      <c r="E455" s="533"/>
    </row>
    <row r="456" spans="4:5" ht="15.75">
      <c r="D456" s="533"/>
      <c r="E456" s="533"/>
    </row>
    <row r="457" spans="4:5" ht="15.75">
      <c r="D457" s="533"/>
      <c r="E457" s="533"/>
    </row>
    <row r="458" spans="4:5" ht="15.75">
      <c r="D458" s="533"/>
      <c r="E458" s="533"/>
    </row>
    <row r="459" spans="4:5" ht="15.75">
      <c r="D459" s="533"/>
      <c r="E459" s="533"/>
    </row>
    <row r="460" spans="4:5" ht="15.75">
      <c r="D460" s="533"/>
      <c r="E460" s="533"/>
    </row>
    <row r="461" spans="4:5" ht="15.75">
      <c r="D461" s="533"/>
      <c r="E461" s="533"/>
    </row>
    <row r="462" spans="4:5" ht="15.75">
      <c r="D462" s="533"/>
      <c r="E462" s="533"/>
    </row>
    <row r="463" spans="4:5" ht="15.75">
      <c r="D463" s="533"/>
      <c r="E463" s="533"/>
    </row>
    <row r="464" spans="4:5" ht="15.75">
      <c r="D464" s="533"/>
      <c r="E464" s="533"/>
    </row>
    <row r="465" spans="4:5" ht="15.75">
      <c r="D465" s="533"/>
      <c r="E465" s="533"/>
    </row>
    <row r="466" spans="4:5" ht="15.75">
      <c r="D466" s="533"/>
      <c r="E466" s="533"/>
    </row>
    <row r="467" spans="4:5" ht="15.75">
      <c r="D467" s="533"/>
      <c r="E467" s="533"/>
    </row>
    <row r="468" spans="4:5" ht="15.75">
      <c r="D468" s="533"/>
      <c r="E468" s="533"/>
    </row>
    <row r="469" spans="4:5" ht="15.75">
      <c r="D469" s="533"/>
      <c r="E469" s="533"/>
    </row>
    <row r="470" spans="4:5" ht="15.75">
      <c r="D470" s="533"/>
      <c r="E470" s="533"/>
    </row>
    <row r="471" spans="4:5" ht="15.75">
      <c r="D471" s="533"/>
      <c r="E471" s="533"/>
    </row>
    <row r="472" spans="4:5" ht="15.75">
      <c r="D472" s="533"/>
      <c r="E472" s="533"/>
    </row>
    <row r="473" spans="4:5" ht="15.75">
      <c r="D473" s="533"/>
      <c r="E473" s="533"/>
    </row>
    <row r="474" spans="4:5" ht="15.75">
      <c r="D474" s="533"/>
      <c r="E474" s="533"/>
    </row>
    <row r="475" spans="4:5" ht="15.75">
      <c r="D475" s="533"/>
      <c r="E475" s="533"/>
    </row>
    <row r="476" spans="4:5" ht="15.75">
      <c r="D476" s="533"/>
      <c r="E476" s="533"/>
    </row>
    <row r="477" spans="4:5" ht="15.75">
      <c r="D477" s="533"/>
      <c r="E477" s="533"/>
    </row>
    <row r="478" spans="4:5" ht="15.75">
      <c r="D478" s="533"/>
      <c r="E478" s="533"/>
    </row>
    <row r="479" spans="4:5" ht="15.75">
      <c r="D479" s="533"/>
      <c r="E479" s="533"/>
    </row>
    <row r="480" spans="4:5" ht="15.75">
      <c r="D480" s="533"/>
      <c r="E480" s="533"/>
    </row>
    <row r="481" spans="4:5" ht="15.75">
      <c r="D481" s="533"/>
      <c r="E481" s="533"/>
    </row>
    <row r="482" spans="4:5" ht="15.75">
      <c r="D482" s="533"/>
      <c r="E482" s="533"/>
    </row>
    <row r="483" spans="4:5" ht="15.75">
      <c r="D483" s="533"/>
      <c r="E483" s="533"/>
    </row>
    <row r="484" spans="4:5" ht="15.75">
      <c r="D484" s="533"/>
      <c r="E484" s="533"/>
    </row>
    <row r="485" spans="4:5" ht="15.75">
      <c r="D485" s="533"/>
      <c r="E485" s="533"/>
    </row>
    <row r="486" spans="4:5" ht="15.75">
      <c r="D486" s="533"/>
      <c r="E486" s="533"/>
    </row>
    <row r="487" spans="4:5" ht="15.75">
      <c r="D487" s="533"/>
      <c r="E487" s="533"/>
    </row>
    <row r="488" spans="4:5" ht="15.75">
      <c r="D488" s="533"/>
      <c r="E488" s="533"/>
    </row>
    <row r="489" spans="4:5" ht="15.75">
      <c r="D489" s="533"/>
      <c r="E489" s="533"/>
    </row>
    <row r="490" spans="4:5" ht="15.75">
      <c r="D490" s="533"/>
      <c r="E490" s="533"/>
    </row>
    <row r="491" spans="4:5" ht="15.75">
      <c r="D491" s="533"/>
      <c r="E491" s="533"/>
    </row>
    <row r="492" spans="4:5" ht="15.75">
      <c r="D492" s="533"/>
      <c r="E492" s="533"/>
    </row>
    <row r="493" spans="4:5" ht="15.75">
      <c r="D493" s="533"/>
      <c r="E493" s="533"/>
    </row>
    <row r="494" spans="4:5" ht="15.75">
      <c r="D494" s="533"/>
      <c r="E494" s="533"/>
    </row>
    <row r="495" spans="4:5" ht="15.75">
      <c r="D495" s="533"/>
      <c r="E495" s="533"/>
    </row>
    <row r="496" spans="4:5" ht="15.75">
      <c r="D496" s="533"/>
      <c r="E496" s="533"/>
    </row>
    <row r="497" spans="4:5" ht="15.75">
      <c r="D497" s="533"/>
      <c r="E497" s="533"/>
    </row>
    <row r="498" spans="4:5" ht="15.75">
      <c r="D498" s="533"/>
      <c r="E498" s="533"/>
    </row>
    <row r="499" spans="4:5" ht="15.75">
      <c r="D499" s="533"/>
      <c r="E499" s="533"/>
    </row>
    <row r="500" spans="4:5" ht="15.75">
      <c r="D500" s="533"/>
      <c r="E500" s="533"/>
    </row>
    <row r="501" spans="4:5" ht="15.75">
      <c r="D501" s="533"/>
      <c r="E501" s="533"/>
    </row>
    <row r="502" spans="4:5" ht="15.75">
      <c r="D502" s="533"/>
      <c r="E502" s="533"/>
    </row>
    <row r="503" spans="4:5" ht="15.75">
      <c r="D503" s="533"/>
      <c r="E503" s="533"/>
    </row>
    <row r="504" spans="4:5" ht="15.75">
      <c r="D504" s="533"/>
      <c r="E504" s="533"/>
    </row>
    <row r="505" spans="4:5" ht="15.75">
      <c r="D505" s="533"/>
      <c r="E505" s="533"/>
    </row>
    <row r="506" spans="4:5" ht="15.75">
      <c r="D506" s="533"/>
      <c r="E506" s="533"/>
    </row>
    <row r="507" spans="4:5" ht="15.75">
      <c r="D507" s="533"/>
      <c r="E507" s="533"/>
    </row>
    <row r="508" spans="4:5" ht="15.75">
      <c r="D508" s="533"/>
      <c r="E508" s="533"/>
    </row>
    <row r="509" spans="4:5" ht="15.75">
      <c r="D509" s="533"/>
      <c r="E509" s="533"/>
    </row>
    <row r="510" spans="4:5" ht="15.75">
      <c r="D510" s="533"/>
      <c r="E510" s="533"/>
    </row>
    <row r="511" spans="4:5" ht="15.75">
      <c r="D511" s="533"/>
      <c r="E511" s="533"/>
    </row>
    <row r="512" spans="4:5" ht="15.75">
      <c r="D512" s="533"/>
      <c r="E512" s="533"/>
    </row>
    <row r="513" spans="4:5" ht="15.75">
      <c r="D513" s="533"/>
      <c r="E513" s="533"/>
    </row>
    <row r="514" spans="4:5" ht="15.75">
      <c r="D514" s="533"/>
      <c r="E514" s="533"/>
    </row>
    <row r="515" spans="4:5" ht="15.75">
      <c r="D515" s="533"/>
      <c r="E515" s="533"/>
    </row>
    <row r="516" spans="4:5" ht="15.75">
      <c r="D516" s="533"/>
      <c r="E516" s="533"/>
    </row>
    <row r="517" spans="4:5" ht="15.75">
      <c r="D517" s="533"/>
      <c r="E517" s="533"/>
    </row>
    <row r="518" spans="4:5" ht="15.75">
      <c r="D518" s="533"/>
      <c r="E518" s="533"/>
    </row>
    <row r="519" spans="4:5" ht="15.75">
      <c r="D519" s="533"/>
      <c r="E519" s="533"/>
    </row>
    <row r="520" spans="4:5" ht="15.75">
      <c r="D520" s="533"/>
      <c r="E520" s="533"/>
    </row>
    <row r="521" spans="4:5" ht="15.75">
      <c r="D521" s="533"/>
      <c r="E521" s="533"/>
    </row>
    <row r="522" spans="4:5" ht="15.75">
      <c r="D522" s="533"/>
      <c r="E522" s="533"/>
    </row>
    <row r="523" spans="4:5" ht="15.75">
      <c r="D523" s="533"/>
      <c r="E523" s="533"/>
    </row>
    <row r="524" spans="4:5" ht="15.75">
      <c r="D524" s="533"/>
      <c r="E524" s="533"/>
    </row>
    <row r="525" spans="4:5" ht="15.75">
      <c r="D525" s="533"/>
      <c r="E525" s="533"/>
    </row>
    <row r="526" spans="4:5" ht="15.75">
      <c r="D526" s="533"/>
      <c r="E526" s="533"/>
    </row>
    <row r="527" spans="4:5" ht="15.75">
      <c r="D527" s="533"/>
      <c r="E527" s="533"/>
    </row>
    <row r="528" spans="4:5" ht="15.75">
      <c r="D528" s="533"/>
      <c r="E528" s="533"/>
    </row>
    <row r="529" spans="4:5" ht="15.75">
      <c r="D529" s="533"/>
      <c r="E529" s="533"/>
    </row>
    <row r="530" spans="4:5" ht="15.75">
      <c r="D530" s="533"/>
      <c r="E530" s="533"/>
    </row>
    <row r="531" spans="4:5" ht="15.75">
      <c r="D531" s="533"/>
      <c r="E531" s="533"/>
    </row>
    <row r="532" spans="4:5" ht="15.75">
      <c r="D532" s="533"/>
      <c r="E532" s="533"/>
    </row>
    <row r="533" spans="4:5" ht="15.75">
      <c r="D533" s="533"/>
      <c r="E533" s="533"/>
    </row>
    <row r="534" spans="4:5" ht="15.75">
      <c r="D534" s="533"/>
      <c r="E534" s="533"/>
    </row>
    <row r="535" spans="4:5" ht="15.75">
      <c r="D535" s="533"/>
      <c r="E535" s="533"/>
    </row>
    <row r="536" spans="4:5" ht="15.75">
      <c r="D536" s="533"/>
      <c r="E536" s="533"/>
    </row>
    <row r="537" spans="4:5" ht="15.75">
      <c r="D537" s="533"/>
      <c r="E537" s="533"/>
    </row>
    <row r="538" spans="4:5" ht="15.75">
      <c r="D538" s="533"/>
      <c r="E538" s="533"/>
    </row>
    <row r="539" spans="4:5" ht="15.75">
      <c r="D539" s="533"/>
      <c r="E539" s="533"/>
    </row>
    <row r="540" spans="4:5" ht="15.75">
      <c r="D540" s="533"/>
      <c r="E540" s="533"/>
    </row>
    <row r="541" spans="4:5" ht="15.75">
      <c r="D541" s="533"/>
      <c r="E541" s="533"/>
    </row>
    <row r="542" spans="4:5" ht="15.75">
      <c r="D542" s="533"/>
      <c r="E542" s="533"/>
    </row>
    <row r="543" spans="4:5" ht="15.75">
      <c r="D543" s="533"/>
      <c r="E543" s="533"/>
    </row>
    <row r="544" spans="4:5" ht="15.75">
      <c r="D544" s="533"/>
      <c r="E544" s="533"/>
    </row>
    <row r="545" spans="4:5" ht="15.75">
      <c r="D545" s="533"/>
      <c r="E545" s="533"/>
    </row>
    <row r="546" spans="4:5" ht="15.75">
      <c r="D546" s="533"/>
      <c r="E546" s="533"/>
    </row>
    <row r="547" spans="4:5" ht="15.75">
      <c r="D547" s="533"/>
      <c r="E547" s="533"/>
    </row>
    <row r="548" spans="4:5" ht="15.75">
      <c r="D548" s="533"/>
      <c r="E548" s="533"/>
    </row>
    <row r="549" spans="4:5" ht="15.75">
      <c r="D549" s="533"/>
      <c r="E549" s="533"/>
    </row>
    <row r="550" spans="4:5" ht="15.75">
      <c r="D550" s="533"/>
      <c r="E550" s="533"/>
    </row>
    <row r="551" spans="4:5" ht="15.75">
      <c r="D551" s="533"/>
      <c r="E551" s="533"/>
    </row>
    <row r="552" spans="4:5" ht="15.75">
      <c r="D552" s="533"/>
      <c r="E552" s="533"/>
    </row>
    <row r="553" spans="4:5" ht="15.75">
      <c r="D553" s="533"/>
      <c r="E553" s="533"/>
    </row>
    <row r="554" spans="4:5" ht="15.75">
      <c r="D554" s="533"/>
      <c r="E554" s="533"/>
    </row>
    <row r="555" spans="4:5" ht="15.75">
      <c r="D555" s="533"/>
      <c r="E555" s="533"/>
    </row>
    <row r="556" spans="4:5" ht="15.75">
      <c r="D556" s="533"/>
      <c r="E556" s="533"/>
    </row>
    <row r="557" spans="4:5" ht="15.75">
      <c r="D557" s="533"/>
      <c r="E557" s="533"/>
    </row>
    <row r="558" spans="4:5" ht="15.75">
      <c r="D558" s="533"/>
      <c r="E558" s="533"/>
    </row>
    <row r="559" spans="4:5" ht="15.75">
      <c r="D559" s="533"/>
      <c r="E559" s="533"/>
    </row>
    <row r="560" spans="4:5" ht="15.75">
      <c r="D560" s="533"/>
      <c r="E560" s="533"/>
    </row>
    <row r="561" spans="4:5" ht="15.75">
      <c r="D561" s="533"/>
      <c r="E561" s="533"/>
    </row>
    <row r="562" spans="4:5" ht="15.75">
      <c r="D562" s="533"/>
      <c r="E562" s="533"/>
    </row>
    <row r="563" spans="4:5" ht="15.75">
      <c r="D563" s="533"/>
      <c r="E563" s="533"/>
    </row>
    <row r="564" spans="4:5" ht="15.75">
      <c r="D564" s="533"/>
      <c r="E564" s="533"/>
    </row>
    <row r="565" spans="4:5" ht="15.75">
      <c r="D565" s="533"/>
      <c r="E565" s="533"/>
    </row>
    <row r="566" spans="4:5" ht="15.75">
      <c r="D566" s="533"/>
      <c r="E566" s="533"/>
    </row>
    <row r="567" spans="4:5" ht="15.75">
      <c r="D567" s="533"/>
      <c r="E567" s="533"/>
    </row>
    <row r="568" spans="4:5" ht="15.75">
      <c r="D568" s="533"/>
      <c r="E568" s="533"/>
    </row>
    <row r="569" spans="4:5" ht="15.75">
      <c r="D569" s="533"/>
      <c r="E569" s="533"/>
    </row>
    <row r="570" spans="4:5" ht="15.75">
      <c r="D570" s="533"/>
      <c r="E570" s="533"/>
    </row>
    <row r="571" spans="4:5" ht="15.75">
      <c r="D571" s="533"/>
      <c r="E571" s="533"/>
    </row>
    <row r="572" spans="4:5" ht="15.75">
      <c r="D572" s="533"/>
      <c r="E572" s="533"/>
    </row>
    <row r="573" spans="4:5" ht="15.75">
      <c r="D573" s="533"/>
      <c r="E573" s="533"/>
    </row>
    <row r="574" spans="4:5" ht="15.75">
      <c r="D574" s="533"/>
      <c r="E574" s="533"/>
    </row>
    <row r="575" spans="4:5" ht="15.75">
      <c r="D575" s="533"/>
      <c r="E575" s="533"/>
    </row>
    <row r="576" spans="4:5" ht="15.75">
      <c r="D576" s="533"/>
      <c r="E576" s="533"/>
    </row>
    <row r="577" spans="4:5" ht="15.75">
      <c r="D577" s="533"/>
      <c r="E577" s="533"/>
    </row>
    <row r="578" spans="4:5" ht="15.75">
      <c r="D578" s="533"/>
      <c r="E578" s="533"/>
    </row>
    <row r="579" spans="4:5" ht="15.75">
      <c r="D579" s="533"/>
      <c r="E579" s="533"/>
    </row>
    <row r="580" spans="4:5" ht="15.75">
      <c r="D580" s="533"/>
      <c r="E580" s="533"/>
    </row>
    <row r="581" spans="4:5" ht="15.75">
      <c r="D581" s="533"/>
      <c r="E581" s="533"/>
    </row>
    <row r="582" spans="4:5" ht="15.75">
      <c r="D582" s="533"/>
      <c r="E582" s="533"/>
    </row>
    <row r="583" spans="4:5" ht="15.75">
      <c r="D583" s="533"/>
      <c r="E583" s="533"/>
    </row>
    <row r="584" spans="4:5" ht="15.75">
      <c r="D584" s="533"/>
      <c r="E584" s="533"/>
    </row>
    <row r="585" spans="4:5" ht="15.75">
      <c r="D585" s="533"/>
      <c r="E585" s="533"/>
    </row>
    <row r="586" spans="4:5" ht="15.75">
      <c r="D586" s="533"/>
      <c r="E586" s="533"/>
    </row>
    <row r="587" spans="4:5" ht="15.75">
      <c r="D587" s="533"/>
      <c r="E587" s="533"/>
    </row>
    <row r="588" spans="4:5" ht="15.75">
      <c r="D588" s="533"/>
      <c r="E588" s="533"/>
    </row>
    <row r="589" spans="4:5" ht="15.75">
      <c r="D589" s="533"/>
      <c r="E589" s="533"/>
    </row>
    <row r="590" spans="4:5" ht="15.75">
      <c r="D590" s="533"/>
      <c r="E590" s="533"/>
    </row>
    <row r="591" spans="4:5" ht="15.75">
      <c r="D591" s="533"/>
      <c r="E591" s="533"/>
    </row>
    <row r="592" spans="4:5" ht="15.75">
      <c r="D592" s="533"/>
      <c r="E592" s="533"/>
    </row>
    <row r="593" spans="4:5" ht="15.75">
      <c r="D593" s="533"/>
      <c r="E593" s="533"/>
    </row>
    <row r="594" spans="4:5" ht="15.75">
      <c r="D594" s="533"/>
      <c r="E594" s="533"/>
    </row>
    <row r="595" spans="4:5" ht="15.75">
      <c r="D595" s="533"/>
      <c r="E595" s="533"/>
    </row>
    <row r="596" spans="4:5" ht="15.75">
      <c r="D596" s="533"/>
      <c r="E596" s="533"/>
    </row>
    <row r="597" spans="4:5" ht="15.75">
      <c r="D597" s="533"/>
      <c r="E597" s="533"/>
    </row>
    <row r="598" spans="4:5" ht="15.75">
      <c r="D598" s="533"/>
      <c r="E598" s="533"/>
    </row>
    <row r="599" spans="4:5" ht="15.75">
      <c r="D599" s="533"/>
      <c r="E599" s="533"/>
    </row>
    <row r="600" spans="4:5" ht="15.75">
      <c r="D600" s="533"/>
      <c r="E600" s="533"/>
    </row>
    <row r="601" spans="4:5" ht="15.75">
      <c r="D601" s="533"/>
      <c r="E601" s="533"/>
    </row>
    <row r="602" spans="4:5" ht="15.75">
      <c r="D602" s="533"/>
      <c r="E602" s="533"/>
    </row>
    <row r="603" spans="4:5" ht="15.75">
      <c r="D603" s="533"/>
      <c r="E603" s="533"/>
    </row>
    <row r="604" spans="4:5" ht="15.75">
      <c r="D604" s="533"/>
      <c r="E604" s="533"/>
    </row>
    <row r="605" spans="4:5" ht="15.75">
      <c r="D605" s="533"/>
      <c r="E605" s="533"/>
    </row>
    <row r="606" spans="4:5" ht="15.75">
      <c r="D606" s="533"/>
      <c r="E606" s="533"/>
    </row>
    <row r="607" spans="4:5" ht="15.75">
      <c r="D607" s="533"/>
      <c r="E607" s="533"/>
    </row>
    <row r="608" spans="4:5" ht="15.75">
      <c r="D608" s="533"/>
      <c r="E608" s="533"/>
    </row>
    <row r="609" spans="4:5" ht="15.75">
      <c r="D609" s="533"/>
      <c r="E609" s="533"/>
    </row>
    <row r="610" spans="4:5" ht="15.75">
      <c r="D610" s="533"/>
      <c r="E610" s="533"/>
    </row>
    <row r="611" spans="4:5" ht="15.75">
      <c r="D611" s="533"/>
      <c r="E611" s="533"/>
    </row>
    <row r="612" spans="4:5" ht="15.75">
      <c r="D612" s="533"/>
      <c r="E612" s="533"/>
    </row>
    <row r="613" spans="4:5" ht="15.75">
      <c r="D613" s="533"/>
      <c r="E613" s="533"/>
    </row>
    <row r="614" spans="4:5" ht="15.75">
      <c r="D614" s="533"/>
      <c r="E614" s="533"/>
    </row>
    <row r="615" spans="4:5" ht="15.75">
      <c r="D615" s="533"/>
      <c r="E615" s="533"/>
    </row>
    <row r="616" spans="4:5" ht="15.75">
      <c r="D616" s="533"/>
      <c r="E616" s="533"/>
    </row>
    <row r="617" spans="4:5" ht="15.75">
      <c r="D617" s="533"/>
      <c r="E617" s="533"/>
    </row>
    <row r="618" spans="4:5" ht="15.75">
      <c r="D618" s="533"/>
      <c r="E618" s="533"/>
    </row>
    <row r="619" spans="4:5" ht="15.75">
      <c r="D619" s="533"/>
      <c r="E619" s="533"/>
    </row>
    <row r="620" spans="4:5" ht="15.75">
      <c r="D620" s="533"/>
      <c r="E620" s="533"/>
    </row>
    <row r="621" spans="4:5" ht="15.75">
      <c r="D621" s="533"/>
      <c r="E621" s="533"/>
    </row>
    <row r="622" spans="4:5" ht="15.75">
      <c r="D622" s="533"/>
      <c r="E622" s="533"/>
    </row>
    <row r="623" spans="4:5" ht="15.75">
      <c r="D623" s="533"/>
      <c r="E623" s="533"/>
    </row>
    <row r="624" spans="4:5" ht="15.75">
      <c r="D624" s="533"/>
      <c r="E624" s="533"/>
    </row>
    <row r="625" spans="4:5" ht="15.75">
      <c r="D625" s="533"/>
      <c r="E625" s="533"/>
    </row>
    <row r="626" spans="4:5" ht="15.75">
      <c r="D626" s="533"/>
      <c r="E626" s="533"/>
    </row>
    <row r="627" spans="4:5" ht="15.75">
      <c r="D627" s="533"/>
      <c r="E627" s="533"/>
    </row>
    <row r="628" spans="4:5" ht="15.75">
      <c r="D628" s="533"/>
      <c r="E628" s="533"/>
    </row>
    <row r="629" spans="4:5" ht="15.75">
      <c r="D629" s="533"/>
      <c r="E629" s="533"/>
    </row>
    <row r="630" spans="4:5" ht="15.75">
      <c r="D630" s="533"/>
      <c r="E630" s="533"/>
    </row>
    <row r="631" spans="4:5" ht="15.75">
      <c r="D631" s="533"/>
      <c r="E631" s="533"/>
    </row>
    <row r="632" spans="4:5" ht="15.75">
      <c r="D632" s="533"/>
      <c r="E632" s="533"/>
    </row>
    <row r="633" spans="4:5" ht="15.75">
      <c r="D633" s="533"/>
      <c r="E633" s="533"/>
    </row>
    <row r="634" spans="4:5" ht="15.75">
      <c r="D634" s="533"/>
      <c r="E634" s="533"/>
    </row>
    <row r="635" spans="4:5" ht="15.75">
      <c r="D635" s="533"/>
      <c r="E635" s="533"/>
    </row>
    <row r="636" spans="4:5" ht="15.75">
      <c r="D636" s="533"/>
      <c r="E636" s="533"/>
    </row>
    <row r="637" spans="4:5" ht="15.75">
      <c r="D637" s="533"/>
      <c r="E637" s="533"/>
    </row>
    <row r="638" spans="4:5" ht="15.75">
      <c r="D638" s="533"/>
      <c r="E638" s="533"/>
    </row>
    <row r="639" spans="4:5" ht="15.75">
      <c r="D639" s="533"/>
      <c r="E639" s="533"/>
    </row>
    <row r="640" spans="4:5" ht="15.75">
      <c r="D640" s="533"/>
      <c r="E640" s="533"/>
    </row>
    <row r="641" spans="4:5" ht="15.75">
      <c r="D641" s="533"/>
      <c r="E641" s="533"/>
    </row>
    <row r="642" spans="4:5" ht="15.75">
      <c r="D642" s="533"/>
      <c r="E642" s="533"/>
    </row>
    <row r="643" spans="4:5" ht="15.75">
      <c r="D643" s="533"/>
      <c r="E643" s="533"/>
    </row>
    <row r="644" spans="4:5" ht="15.75">
      <c r="D644" s="533"/>
      <c r="E644" s="533"/>
    </row>
    <row r="645" spans="4:5" ht="15.75">
      <c r="D645" s="533"/>
      <c r="E645" s="533"/>
    </row>
    <row r="646" spans="4:5" ht="15.75">
      <c r="D646" s="533"/>
      <c r="E646" s="533"/>
    </row>
    <row r="647" spans="4:5" ht="15.75">
      <c r="D647" s="533"/>
      <c r="E647" s="533"/>
    </row>
    <row r="648" spans="4:5" ht="15.75">
      <c r="D648" s="533"/>
      <c r="E648" s="533"/>
    </row>
    <row r="649" spans="4:5" ht="15.75">
      <c r="D649" s="533"/>
      <c r="E649" s="533"/>
    </row>
    <row r="650" spans="4:5" ht="15.75">
      <c r="D650" s="533"/>
      <c r="E650" s="533"/>
    </row>
    <row r="651" spans="4:5" ht="15.75">
      <c r="D651" s="533"/>
      <c r="E651" s="533"/>
    </row>
    <row r="652" spans="4:5" ht="15.75">
      <c r="D652" s="533"/>
      <c r="E652" s="533"/>
    </row>
    <row r="653" spans="4:5" ht="15.75">
      <c r="D653" s="533"/>
      <c r="E653" s="533"/>
    </row>
    <row r="654" spans="4:5" ht="15.75">
      <c r="D654" s="533"/>
      <c r="E654" s="533"/>
    </row>
    <row r="655" spans="4:5" ht="15.75">
      <c r="D655" s="533"/>
      <c r="E655" s="533"/>
    </row>
    <row r="656" spans="4:5" ht="15.75">
      <c r="D656" s="533"/>
      <c r="E656" s="533"/>
    </row>
    <row r="657" spans="4:5" ht="15.75">
      <c r="D657" s="533"/>
      <c r="E657" s="533"/>
    </row>
    <row r="658" spans="4:5" ht="15.75">
      <c r="D658" s="533"/>
      <c r="E658" s="533"/>
    </row>
    <row r="659" spans="4:5" ht="15.75">
      <c r="D659" s="533"/>
      <c r="E659" s="533"/>
    </row>
    <row r="660" spans="4:5" ht="15.75">
      <c r="D660" s="533"/>
      <c r="E660" s="533"/>
    </row>
    <row r="661" spans="4:5" ht="15.75">
      <c r="D661" s="533"/>
      <c r="E661" s="533"/>
    </row>
    <row r="662" spans="4:5" ht="15.75">
      <c r="D662" s="533"/>
      <c r="E662" s="533"/>
    </row>
    <row r="663" spans="4:5" ht="15.75">
      <c r="D663" s="533"/>
      <c r="E663" s="533"/>
    </row>
    <row r="664" spans="4:5" ht="15.75">
      <c r="D664" s="533"/>
      <c r="E664" s="533"/>
    </row>
    <row r="665" spans="4:5" ht="15.75">
      <c r="D665" s="533"/>
      <c r="E665" s="533"/>
    </row>
    <row r="666" spans="4:5" ht="15.75">
      <c r="D666" s="533"/>
      <c r="E666" s="533"/>
    </row>
    <row r="667" spans="4:5" ht="15.75">
      <c r="D667" s="533"/>
      <c r="E667" s="533"/>
    </row>
    <row r="668" spans="4:5" ht="15.75">
      <c r="D668" s="533"/>
      <c r="E668" s="533"/>
    </row>
    <row r="669" spans="4:5" ht="15.75">
      <c r="D669" s="533"/>
      <c r="E669" s="533"/>
    </row>
    <row r="670" spans="4:5" ht="15.75">
      <c r="D670" s="533"/>
      <c r="E670" s="533"/>
    </row>
    <row r="671" spans="4:5" ht="15.75">
      <c r="D671" s="533"/>
      <c r="E671" s="533"/>
    </row>
    <row r="672" spans="4:5" ht="15.75">
      <c r="D672" s="533"/>
      <c r="E672" s="533"/>
    </row>
    <row r="673" spans="4:5" ht="15.75">
      <c r="D673" s="533"/>
      <c r="E673" s="533"/>
    </row>
    <row r="674" spans="4:5" ht="15.75">
      <c r="D674" s="533"/>
      <c r="E674" s="533"/>
    </row>
    <row r="675" spans="4:5" ht="15.75">
      <c r="D675" s="533"/>
      <c r="E675" s="533"/>
    </row>
    <row r="676" spans="4:5" ht="15.75">
      <c r="D676" s="533"/>
      <c r="E676" s="533"/>
    </row>
    <row r="677" spans="4:5" ht="15.75">
      <c r="D677" s="533"/>
      <c r="E677" s="533"/>
    </row>
    <row r="678" spans="4:5" ht="15.75">
      <c r="D678" s="533"/>
      <c r="E678" s="533"/>
    </row>
    <row r="679" spans="4:5" ht="15.75">
      <c r="D679" s="533"/>
      <c r="E679" s="533"/>
    </row>
    <row r="680" spans="4:5" ht="15.75">
      <c r="D680" s="533"/>
      <c r="E680" s="533"/>
    </row>
    <row r="681" spans="4:5" ht="15.75">
      <c r="D681" s="533"/>
      <c r="E681" s="533"/>
    </row>
    <row r="682" spans="4:5" ht="15.75">
      <c r="D682" s="533"/>
      <c r="E682" s="533"/>
    </row>
    <row r="683" spans="4:5" ht="15.75">
      <c r="D683" s="533"/>
      <c r="E683" s="533"/>
    </row>
    <row r="684" spans="4:5" ht="15.75">
      <c r="D684" s="533"/>
      <c r="E684" s="533"/>
    </row>
    <row r="685" spans="4:5" ht="15.75">
      <c r="D685" s="533"/>
      <c r="E685" s="533"/>
    </row>
    <row r="686" spans="4:5" ht="15.75">
      <c r="D686" s="533"/>
      <c r="E686" s="533"/>
    </row>
    <row r="687" spans="4:5" ht="15.75">
      <c r="D687" s="533"/>
      <c r="E687" s="533"/>
    </row>
    <row r="688" spans="4:5" ht="15.75">
      <c r="D688" s="533"/>
      <c r="E688" s="533"/>
    </row>
    <row r="689" spans="4:5" ht="15.75">
      <c r="D689" s="533"/>
      <c r="E689" s="533"/>
    </row>
    <row r="690" spans="4:5" ht="15.75">
      <c r="D690" s="533"/>
      <c r="E690" s="533"/>
    </row>
    <row r="691" spans="4:5" ht="15.75">
      <c r="D691" s="533"/>
      <c r="E691" s="533"/>
    </row>
    <row r="692" spans="4:5" ht="15.75">
      <c r="D692" s="533"/>
      <c r="E692" s="533"/>
    </row>
    <row r="693" spans="4:5" ht="15.75">
      <c r="D693" s="533"/>
      <c r="E693" s="533"/>
    </row>
    <row r="694" spans="4:5" ht="15.75">
      <c r="D694" s="533"/>
      <c r="E694" s="533"/>
    </row>
    <row r="695" spans="4:5" ht="15.75">
      <c r="D695" s="533"/>
      <c r="E695" s="533"/>
    </row>
    <row r="696" spans="4:5" ht="15.75">
      <c r="D696" s="533"/>
      <c r="E696" s="533"/>
    </row>
    <row r="697" spans="4:5" ht="15.75">
      <c r="D697" s="533"/>
      <c r="E697" s="533"/>
    </row>
    <row r="698" spans="4:5" ht="15.75">
      <c r="D698" s="533"/>
      <c r="E698" s="533"/>
    </row>
    <row r="699" spans="4:5" ht="15.75">
      <c r="D699" s="533"/>
      <c r="E699" s="533"/>
    </row>
    <row r="700" spans="4:5" ht="15.75">
      <c r="D700" s="533"/>
      <c r="E700" s="533"/>
    </row>
    <row r="701" spans="4:5" ht="15.75">
      <c r="D701" s="533"/>
      <c r="E701" s="533"/>
    </row>
    <row r="702" spans="4:5" ht="15.75">
      <c r="D702" s="533"/>
      <c r="E702" s="533"/>
    </row>
    <row r="703" spans="4:5" ht="15.75">
      <c r="D703" s="533"/>
      <c r="E703" s="533"/>
    </row>
    <row r="704" spans="4:5" ht="15.75">
      <c r="D704" s="533"/>
      <c r="E704" s="533"/>
    </row>
    <row r="705" spans="4:5" ht="15.75">
      <c r="D705" s="533"/>
      <c r="E705" s="533"/>
    </row>
    <row r="706" spans="4:5" ht="15.75">
      <c r="D706" s="533"/>
      <c r="E706" s="533"/>
    </row>
    <row r="707" spans="4:5" ht="15.75">
      <c r="D707" s="533"/>
      <c r="E707" s="533"/>
    </row>
    <row r="708" spans="4:5" ht="15.75">
      <c r="D708" s="533"/>
      <c r="E708" s="533"/>
    </row>
    <row r="709" spans="4:5" ht="15.75">
      <c r="D709" s="533"/>
      <c r="E709" s="533"/>
    </row>
    <row r="710" spans="4:5" ht="15.75">
      <c r="D710" s="533"/>
      <c r="E710" s="533"/>
    </row>
    <row r="711" spans="4:5" ht="15.75">
      <c r="D711" s="533"/>
      <c r="E711" s="533"/>
    </row>
    <row r="712" spans="4:5" ht="15.75">
      <c r="D712" s="533"/>
      <c r="E712" s="533"/>
    </row>
    <row r="713" spans="4:5" ht="15.75">
      <c r="D713" s="533"/>
      <c r="E713" s="533"/>
    </row>
    <row r="714" spans="4:5" ht="15.75">
      <c r="D714" s="533"/>
      <c r="E714" s="533"/>
    </row>
    <row r="715" spans="4:5" ht="15.75">
      <c r="D715" s="533"/>
      <c r="E715" s="533"/>
    </row>
    <row r="716" spans="4:5" ht="15.75">
      <c r="D716" s="533"/>
      <c r="E716" s="533"/>
    </row>
    <row r="717" spans="4:5" ht="15.75">
      <c r="D717" s="533"/>
      <c r="E717" s="533"/>
    </row>
    <row r="718" spans="4:5" ht="15.75">
      <c r="D718" s="533"/>
      <c r="E718" s="533"/>
    </row>
    <row r="719" spans="4:5" ht="15.75">
      <c r="D719" s="533"/>
      <c r="E719" s="533"/>
    </row>
    <row r="720" spans="4:5" ht="15.75">
      <c r="D720" s="533"/>
      <c r="E720" s="533"/>
    </row>
    <row r="721" spans="4:5" ht="15.75">
      <c r="D721" s="533"/>
      <c r="E721" s="533"/>
    </row>
    <row r="722" spans="4:5" ht="15.75">
      <c r="D722" s="533"/>
      <c r="E722" s="533"/>
    </row>
    <row r="723" spans="4:5" ht="15.75">
      <c r="D723" s="533"/>
      <c r="E723" s="533"/>
    </row>
    <row r="724" spans="4:5" ht="15.75">
      <c r="D724" s="533"/>
      <c r="E724" s="533"/>
    </row>
    <row r="725" spans="4:5" ht="15.75">
      <c r="D725" s="533"/>
      <c r="E725" s="533"/>
    </row>
    <row r="726" spans="4:5" ht="15.75">
      <c r="D726" s="533"/>
      <c r="E726" s="533"/>
    </row>
    <row r="727" spans="4:5" ht="15.75">
      <c r="D727" s="533"/>
      <c r="E727" s="533"/>
    </row>
    <row r="728" spans="4:5" ht="15.75">
      <c r="D728" s="533"/>
      <c r="E728" s="533"/>
    </row>
    <row r="729" spans="4:5" ht="15.75">
      <c r="D729" s="533"/>
      <c r="E729" s="533"/>
    </row>
    <row r="730" spans="4:5" ht="15.75">
      <c r="D730" s="533"/>
      <c r="E730" s="533"/>
    </row>
    <row r="731" spans="4:5" ht="15.75">
      <c r="D731" s="533"/>
      <c r="E731" s="533"/>
    </row>
    <row r="732" spans="4:5" ht="15.75">
      <c r="D732" s="533"/>
      <c r="E732" s="533"/>
    </row>
    <row r="733" spans="4:5" ht="15.75">
      <c r="D733" s="533"/>
      <c r="E733" s="533"/>
    </row>
    <row r="734" spans="4:5" ht="15.75">
      <c r="D734" s="533"/>
      <c r="E734" s="533"/>
    </row>
    <row r="735" spans="4:5" ht="15.75">
      <c r="D735" s="533"/>
      <c r="E735" s="533"/>
    </row>
    <row r="736" spans="4:5" ht="15.75">
      <c r="D736" s="533"/>
      <c r="E736" s="533"/>
    </row>
    <row r="737" spans="4:5" ht="15.75">
      <c r="D737" s="533"/>
      <c r="E737" s="533"/>
    </row>
    <row r="738" spans="4:5" ht="15.75">
      <c r="D738" s="533"/>
      <c r="E738" s="533"/>
    </row>
    <row r="739" spans="4:5" ht="15.75">
      <c r="D739" s="533"/>
      <c r="E739" s="533"/>
    </row>
    <row r="740" spans="4:5" ht="15.75">
      <c r="D740" s="533"/>
      <c r="E740" s="533"/>
    </row>
    <row r="741" spans="4:5" ht="15.75">
      <c r="D741" s="533"/>
      <c r="E741" s="533"/>
    </row>
    <row r="742" spans="4:5" ht="15.75">
      <c r="D742" s="533"/>
      <c r="E742" s="533"/>
    </row>
    <row r="743" spans="4:5" ht="15.75">
      <c r="D743" s="533"/>
      <c r="E743" s="533"/>
    </row>
    <row r="744" spans="4:5" ht="15.75">
      <c r="D744" s="533"/>
      <c r="E744" s="533"/>
    </row>
    <row r="745" spans="4:5" ht="15.75">
      <c r="D745" s="533"/>
      <c r="E745" s="533"/>
    </row>
    <row r="746" spans="4:5" ht="15.75">
      <c r="D746" s="533"/>
      <c r="E746" s="533"/>
    </row>
    <row r="747" spans="4:5" ht="15.75">
      <c r="D747" s="533"/>
      <c r="E747" s="533"/>
    </row>
    <row r="748" spans="4:5" ht="15.75">
      <c r="D748" s="533"/>
      <c r="E748" s="533"/>
    </row>
    <row r="749" spans="4:5" ht="15.75">
      <c r="D749" s="533"/>
      <c r="E749" s="533"/>
    </row>
    <row r="750" spans="4:5" ht="15.75">
      <c r="D750" s="533"/>
      <c r="E750" s="533"/>
    </row>
    <row r="751" spans="4:5" ht="15.75">
      <c r="D751" s="533"/>
      <c r="E751" s="533"/>
    </row>
    <row r="752" spans="4:5" ht="15.75">
      <c r="D752" s="533"/>
      <c r="E752" s="533"/>
    </row>
    <row r="753" spans="4:5" ht="15.75">
      <c r="D753" s="533"/>
      <c r="E753" s="533"/>
    </row>
    <row r="754" spans="4:5" ht="15.75">
      <c r="D754" s="533"/>
      <c r="E754" s="533"/>
    </row>
    <row r="755" spans="4:5" ht="15.75">
      <c r="D755" s="533"/>
      <c r="E755" s="533"/>
    </row>
    <row r="756" spans="4:5" ht="15.75">
      <c r="D756" s="533"/>
      <c r="E756" s="533"/>
    </row>
    <row r="757" spans="4:5" ht="15.75">
      <c r="D757" s="533"/>
      <c r="E757" s="533"/>
    </row>
    <row r="758" spans="4:5" ht="15.75">
      <c r="D758" s="533"/>
      <c r="E758" s="533"/>
    </row>
    <row r="759" spans="4:5" ht="15.75">
      <c r="D759" s="533"/>
      <c r="E759" s="533"/>
    </row>
    <row r="760" spans="4:5" ht="15.75">
      <c r="D760" s="533"/>
      <c r="E760" s="533"/>
    </row>
    <row r="761" spans="4:5" ht="15.75">
      <c r="D761" s="533"/>
      <c r="E761" s="533"/>
    </row>
    <row r="762" spans="4:5" ht="15.75">
      <c r="D762" s="533"/>
      <c r="E762" s="533"/>
    </row>
    <row r="763" spans="4:5" ht="15.75">
      <c r="D763" s="533"/>
      <c r="E763" s="533"/>
    </row>
    <row r="764" spans="4:5" ht="15.75">
      <c r="D764" s="533"/>
      <c r="E764" s="533"/>
    </row>
    <row r="765" spans="4:5" ht="15.75">
      <c r="D765" s="533"/>
      <c r="E765" s="533"/>
    </row>
    <row r="766" spans="4:5" ht="15.75">
      <c r="D766" s="533"/>
      <c r="E766" s="533"/>
    </row>
    <row r="767" spans="4:5" ht="15.75">
      <c r="D767" s="533"/>
      <c r="E767" s="533"/>
    </row>
    <row r="768" spans="4:5" ht="15.75">
      <c r="D768" s="533"/>
      <c r="E768" s="533"/>
    </row>
    <row r="769" spans="4:5" ht="15.75">
      <c r="D769" s="533"/>
      <c r="E769" s="533"/>
    </row>
    <row r="770" spans="4:5" ht="15.75">
      <c r="D770" s="533"/>
      <c r="E770" s="533"/>
    </row>
    <row r="771" spans="4:5" ht="15.75">
      <c r="D771" s="533"/>
      <c r="E771" s="533"/>
    </row>
    <row r="772" spans="4:5" ht="15.75">
      <c r="D772" s="533"/>
      <c r="E772" s="533"/>
    </row>
    <row r="773" spans="4:5" ht="15.75">
      <c r="D773" s="533"/>
      <c r="E773" s="533"/>
    </row>
    <row r="774" spans="4:5" ht="15.75">
      <c r="D774" s="533"/>
      <c r="E774" s="533"/>
    </row>
    <row r="775" spans="4:5" ht="15.75">
      <c r="D775" s="533"/>
      <c r="E775" s="533"/>
    </row>
    <row r="776" spans="4:5" ht="15.75">
      <c r="D776" s="533"/>
      <c r="E776" s="533"/>
    </row>
    <row r="777" spans="4:5" ht="15.75">
      <c r="D777" s="533"/>
      <c r="E777" s="533"/>
    </row>
    <row r="778" spans="4:5" ht="15.75">
      <c r="D778" s="533"/>
      <c r="E778" s="533"/>
    </row>
    <row r="779" spans="4:5" ht="15.75">
      <c r="D779" s="533"/>
      <c r="E779" s="533"/>
    </row>
    <row r="780" spans="4:5" ht="15.75">
      <c r="D780" s="533"/>
      <c r="E780" s="533"/>
    </row>
    <row r="781" spans="4:5" ht="15.75">
      <c r="D781" s="533"/>
      <c r="E781" s="533"/>
    </row>
    <row r="782" spans="4:5" ht="15.75">
      <c r="D782" s="533"/>
      <c r="E782" s="533"/>
    </row>
    <row r="783" spans="4:5" ht="15.75">
      <c r="D783" s="533"/>
      <c r="E783" s="533"/>
    </row>
    <row r="784" spans="4:5" ht="15.75">
      <c r="D784" s="533"/>
      <c r="E784" s="533"/>
    </row>
    <row r="785" spans="4:5" ht="15.75">
      <c r="D785" s="533"/>
      <c r="E785" s="533"/>
    </row>
    <row r="786" spans="4:5" ht="15.75">
      <c r="D786" s="533"/>
      <c r="E786" s="533"/>
    </row>
    <row r="787" spans="4:5" ht="15.75">
      <c r="D787" s="533"/>
      <c r="E787" s="533"/>
    </row>
    <row r="788" spans="4:5" ht="15.75">
      <c r="D788" s="533"/>
      <c r="E788" s="533"/>
    </row>
    <row r="789" spans="4:5" ht="15.75">
      <c r="D789" s="533"/>
      <c r="E789" s="533"/>
    </row>
    <row r="790" spans="4:5" ht="15.75">
      <c r="D790" s="533"/>
      <c r="E790" s="533"/>
    </row>
    <row r="791" spans="4:5" ht="15.75">
      <c r="D791" s="533"/>
      <c r="E791" s="533"/>
    </row>
    <row r="792" spans="4:5" ht="15.75">
      <c r="D792" s="533"/>
      <c r="E792" s="533"/>
    </row>
    <row r="793" spans="4:5" ht="15.75">
      <c r="D793" s="533"/>
      <c r="E793" s="533"/>
    </row>
    <row r="794" spans="4:5" ht="15.75">
      <c r="D794" s="533"/>
      <c r="E794" s="533"/>
    </row>
    <row r="795" spans="4:5" ht="15.75">
      <c r="D795" s="533"/>
      <c r="E795" s="533"/>
    </row>
    <row r="796" spans="4:5" ht="15.75">
      <c r="D796" s="533"/>
      <c r="E796" s="533"/>
    </row>
    <row r="797" spans="4:5" ht="15.75">
      <c r="D797" s="533"/>
      <c r="E797" s="533"/>
    </row>
    <row r="798" spans="4:5" ht="15.75">
      <c r="D798" s="533"/>
      <c r="E798" s="533"/>
    </row>
    <row r="799" spans="4:5" ht="15.75">
      <c r="D799" s="533"/>
      <c r="E799" s="533"/>
    </row>
    <row r="800" spans="4:5" ht="15.75">
      <c r="D800" s="533"/>
      <c r="E800" s="533"/>
    </row>
    <row r="801" spans="4:5" ht="15.75">
      <c r="D801" s="533"/>
      <c r="E801" s="533"/>
    </row>
    <row r="802" spans="4:5" ht="15.75">
      <c r="D802" s="533"/>
      <c r="E802" s="533"/>
    </row>
    <row r="803" spans="4:5" ht="15.75">
      <c r="D803" s="533"/>
      <c r="E803" s="533"/>
    </row>
    <row r="804" spans="4:5" ht="15.75">
      <c r="D804" s="533"/>
      <c r="E804" s="533"/>
    </row>
    <row r="805" spans="4:5" ht="15.75">
      <c r="D805" s="533"/>
      <c r="E805" s="533"/>
    </row>
    <row r="806" spans="4:5" ht="15.75">
      <c r="D806" s="533"/>
      <c r="E806" s="533"/>
    </row>
    <row r="807" spans="4:5" ht="15.75">
      <c r="D807" s="533"/>
      <c r="E807" s="533"/>
    </row>
    <row r="808" spans="4:5" ht="15.75">
      <c r="D808" s="533"/>
      <c r="E808" s="533"/>
    </row>
    <row r="809" spans="4:5" ht="15.75">
      <c r="D809" s="533"/>
      <c r="E809" s="533"/>
    </row>
    <row r="810" spans="4:5" ht="15.75">
      <c r="D810" s="533"/>
      <c r="E810" s="533"/>
    </row>
    <row r="811" spans="4:5" ht="15.75">
      <c r="D811" s="533"/>
      <c r="E811" s="533"/>
    </row>
    <row r="812" spans="4:5" ht="15.75">
      <c r="D812" s="533"/>
      <c r="E812" s="533"/>
    </row>
    <row r="813" spans="4:5" ht="15.75">
      <c r="D813" s="533"/>
      <c r="E813" s="533"/>
    </row>
    <row r="814" spans="4:5" ht="15.75">
      <c r="D814" s="533"/>
      <c r="E814" s="533"/>
    </row>
    <row r="815" spans="4:5" ht="15.75">
      <c r="D815" s="533"/>
      <c r="E815" s="533"/>
    </row>
    <row r="816" spans="4:5" ht="15.75">
      <c r="D816" s="533"/>
      <c r="E816" s="533"/>
    </row>
    <row r="817" spans="4:5" ht="15.75">
      <c r="D817" s="533"/>
      <c r="E817" s="533"/>
    </row>
    <row r="818" spans="4:5" ht="15.75">
      <c r="D818" s="533"/>
      <c r="E818" s="533"/>
    </row>
    <row r="819" spans="4:5" ht="15.75">
      <c r="D819" s="533"/>
      <c r="E819" s="533"/>
    </row>
    <row r="820" spans="4:5" ht="15.75">
      <c r="D820" s="533"/>
      <c r="E820" s="533"/>
    </row>
    <row r="821" spans="4:5" ht="15.75">
      <c r="D821" s="533"/>
      <c r="E821" s="533"/>
    </row>
    <row r="822" spans="4:5" ht="15.75">
      <c r="D822" s="533"/>
      <c r="E822" s="533"/>
    </row>
    <row r="823" spans="4:5" ht="15.75">
      <c r="D823" s="533"/>
      <c r="E823" s="533"/>
    </row>
    <row r="824" spans="4:5" ht="15.75">
      <c r="D824" s="533"/>
      <c r="E824" s="533"/>
    </row>
    <row r="825" spans="4:5" ht="15.75">
      <c r="D825" s="533"/>
      <c r="E825" s="533"/>
    </row>
    <row r="826" spans="4:5" ht="15.75">
      <c r="D826" s="533"/>
      <c r="E826" s="533"/>
    </row>
    <row r="827" spans="4:5" ht="15.75">
      <c r="D827" s="533"/>
      <c r="E827" s="533"/>
    </row>
    <row r="828" spans="4:5" ht="15.75">
      <c r="D828" s="533"/>
      <c r="E828" s="533"/>
    </row>
    <row r="829" spans="4:5" ht="15.75">
      <c r="D829" s="533"/>
      <c r="E829" s="533"/>
    </row>
    <row r="830" spans="4:5" ht="15.75">
      <c r="D830" s="533"/>
      <c r="E830" s="533"/>
    </row>
    <row r="831" spans="4:5" ht="15.75">
      <c r="D831" s="533"/>
      <c r="E831" s="533"/>
    </row>
    <row r="832" spans="4:5" ht="15.75">
      <c r="D832" s="533"/>
      <c r="E832" s="533"/>
    </row>
    <row r="833" spans="4:5" ht="15.75">
      <c r="D833" s="533"/>
      <c r="E833" s="533"/>
    </row>
    <row r="834" spans="4:5" ht="15.75">
      <c r="D834" s="533"/>
      <c r="E834" s="533"/>
    </row>
    <row r="835" spans="4:5" ht="15.75">
      <c r="D835" s="533"/>
      <c r="E835" s="533"/>
    </row>
    <row r="836" spans="4:5" ht="15.75">
      <c r="D836" s="533"/>
      <c r="E836" s="533"/>
    </row>
    <row r="837" spans="4:5" ht="15.75">
      <c r="D837" s="533"/>
      <c r="E837" s="533"/>
    </row>
    <row r="838" spans="4:5" ht="15.75">
      <c r="D838" s="533"/>
      <c r="E838" s="533"/>
    </row>
    <row r="839" spans="4:5" ht="15.75">
      <c r="D839" s="533"/>
      <c r="E839" s="533"/>
    </row>
    <row r="840" spans="4:5" ht="15.75">
      <c r="D840" s="533"/>
      <c r="E840" s="533"/>
    </row>
    <row r="841" spans="4:5" ht="15.75">
      <c r="D841" s="533"/>
      <c r="E841" s="533"/>
    </row>
    <row r="842" spans="4:5" ht="15.75">
      <c r="D842" s="533"/>
      <c r="E842" s="533"/>
    </row>
    <row r="843" spans="4:5" ht="15.75">
      <c r="D843" s="533"/>
      <c r="E843" s="533"/>
    </row>
    <row r="844" spans="4:5" ht="15.75">
      <c r="D844" s="533"/>
      <c r="E844" s="533"/>
    </row>
    <row r="845" spans="4:5" ht="15.75">
      <c r="D845" s="533"/>
      <c r="E845" s="533"/>
    </row>
    <row r="846" spans="4:5" ht="15.75">
      <c r="D846" s="533"/>
      <c r="E846" s="533"/>
    </row>
    <row r="847" spans="4:5" ht="15.75">
      <c r="D847" s="533"/>
      <c r="E847" s="533"/>
    </row>
    <row r="848" spans="4:5" ht="15.75">
      <c r="D848" s="533"/>
      <c r="E848" s="533"/>
    </row>
    <row r="849" spans="4:5" ht="15.75">
      <c r="D849" s="533"/>
      <c r="E849" s="533"/>
    </row>
    <row r="850" spans="4:5" ht="15.75">
      <c r="D850" s="533"/>
      <c r="E850" s="533"/>
    </row>
    <row r="851" spans="4:5" ht="15.75">
      <c r="D851" s="533"/>
      <c r="E851" s="533"/>
    </row>
    <row r="852" spans="4:5" ht="15.75">
      <c r="D852" s="533"/>
      <c r="E852" s="533"/>
    </row>
    <row r="853" spans="4:5" ht="15.75">
      <c r="D853" s="533"/>
      <c r="E853" s="533"/>
    </row>
    <row r="854" spans="4:5" ht="15.75">
      <c r="D854" s="533"/>
      <c r="E854" s="533"/>
    </row>
    <row r="855" spans="4:5" ht="15.75">
      <c r="D855" s="533"/>
      <c r="E855" s="533"/>
    </row>
    <row r="856" spans="4:5" ht="15.75">
      <c r="D856" s="533"/>
      <c r="E856" s="533"/>
    </row>
    <row r="857" spans="4:5" ht="15.75">
      <c r="D857" s="533"/>
      <c r="E857" s="533"/>
    </row>
    <row r="858" spans="4:5" ht="15.75">
      <c r="D858" s="533"/>
      <c r="E858" s="533"/>
    </row>
    <row r="859" spans="4:5" ht="15.75">
      <c r="D859" s="533"/>
      <c r="E859" s="533"/>
    </row>
    <row r="860" spans="4:5" ht="15.75">
      <c r="D860" s="533"/>
      <c r="E860" s="533"/>
    </row>
    <row r="861" spans="4:5" ht="15.75">
      <c r="D861" s="533"/>
      <c r="E861" s="533"/>
    </row>
    <row r="862" spans="4:5" ht="15.75">
      <c r="D862" s="533"/>
      <c r="E862" s="533"/>
    </row>
    <row r="863" spans="4:5" ht="15.75">
      <c r="D863" s="533"/>
      <c r="E863" s="533"/>
    </row>
    <row r="864" spans="4:5" ht="15.75">
      <c r="D864" s="533"/>
      <c r="E864" s="533"/>
    </row>
    <row r="865" spans="4:5" ht="15.75">
      <c r="D865" s="533"/>
      <c r="E865" s="533"/>
    </row>
    <row r="866" spans="4:5" ht="15.75">
      <c r="D866" s="533"/>
      <c r="E866" s="533"/>
    </row>
    <row r="867" spans="4:5" ht="15.75">
      <c r="D867" s="533"/>
      <c r="E867" s="533"/>
    </row>
    <row r="868" spans="4:5" ht="15.75">
      <c r="D868" s="533"/>
      <c r="E868" s="533"/>
    </row>
    <row r="869" spans="4:5" ht="15.75">
      <c r="D869" s="533"/>
      <c r="E869" s="533"/>
    </row>
    <row r="870" spans="4:5" ht="15.75">
      <c r="D870" s="533"/>
      <c r="E870" s="533"/>
    </row>
    <row r="871" spans="4:5" ht="15.75">
      <c r="D871" s="533"/>
      <c r="E871" s="533"/>
    </row>
    <row r="872" spans="4:5" ht="15.75">
      <c r="D872" s="533"/>
      <c r="E872" s="533"/>
    </row>
    <row r="873" spans="4:5" ht="15.75">
      <c r="D873" s="533"/>
      <c r="E873" s="533"/>
    </row>
    <row r="874" spans="4:5" ht="15.75">
      <c r="D874" s="533"/>
      <c r="E874" s="533"/>
    </row>
    <row r="875" spans="4:5" ht="15.75">
      <c r="D875" s="533"/>
      <c r="E875" s="533"/>
    </row>
    <row r="876" spans="4:5" ht="15.75">
      <c r="D876" s="533"/>
      <c r="E876" s="533"/>
    </row>
    <row r="877" spans="4:5" ht="15.75">
      <c r="D877" s="533"/>
      <c r="E877" s="533"/>
    </row>
    <row r="878" spans="4:5" ht="15.75">
      <c r="D878" s="533"/>
      <c r="E878" s="533"/>
    </row>
    <row r="879" spans="4:5" ht="15.75">
      <c r="D879" s="533"/>
      <c r="E879" s="533"/>
    </row>
    <row r="880" spans="4:5" ht="15.75">
      <c r="D880" s="533"/>
      <c r="E880" s="533"/>
    </row>
    <row r="881" spans="4:5" ht="15.75">
      <c r="D881" s="533"/>
      <c r="E881" s="533"/>
    </row>
    <row r="882" spans="4:5" ht="15.75">
      <c r="D882" s="533"/>
      <c r="E882" s="533"/>
    </row>
    <row r="883" spans="4:5" ht="15.75">
      <c r="D883" s="533"/>
      <c r="E883" s="533"/>
    </row>
    <row r="884" spans="4:5" ht="15.75">
      <c r="D884" s="533"/>
      <c r="E884" s="533"/>
    </row>
    <row r="885" spans="4:5" ht="15.75">
      <c r="D885" s="533"/>
      <c r="E885" s="533"/>
    </row>
    <row r="886" spans="4:5" ht="15.75">
      <c r="D886" s="533"/>
      <c r="E886" s="533"/>
    </row>
    <row r="887" spans="4:5" ht="15.75">
      <c r="D887" s="533"/>
      <c r="E887" s="533"/>
    </row>
    <row r="888" spans="4:5" ht="15.75">
      <c r="D888" s="533"/>
      <c r="E888" s="533"/>
    </row>
    <row r="889" spans="4:5" ht="15.75">
      <c r="D889" s="533"/>
      <c r="E889" s="533"/>
    </row>
    <row r="890" spans="4:5" ht="15.75">
      <c r="D890" s="533"/>
      <c r="E890" s="533"/>
    </row>
    <row r="891" spans="4:5" ht="15.75">
      <c r="D891" s="533"/>
      <c r="E891" s="533"/>
    </row>
    <row r="892" spans="4:5" ht="15.75">
      <c r="D892" s="533"/>
      <c r="E892" s="533"/>
    </row>
    <row r="893" spans="4:5" ht="15.75">
      <c r="D893" s="533"/>
      <c r="E893" s="533"/>
    </row>
    <row r="894" spans="4:5" ht="15.75">
      <c r="D894" s="533"/>
      <c r="E894" s="533"/>
    </row>
    <row r="895" spans="4:5" ht="15.75">
      <c r="D895" s="533"/>
      <c r="E895" s="533"/>
    </row>
    <row r="896" spans="4:5" ht="15.75">
      <c r="D896" s="533"/>
      <c r="E896" s="533"/>
    </row>
    <row r="897" spans="4:5" ht="15.75">
      <c r="D897" s="533"/>
      <c r="E897" s="533"/>
    </row>
    <row r="898" spans="4:5" ht="15.75">
      <c r="D898" s="533"/>
      <c r="E898" s="533"/>
    </row>
    <row r="899" spans="4:5" ht="15.75">
      <c r="D899" s="533"/>
      <c r="E899" s="533"/>
    </row>
    <row r="900" spans="4:5" ht="15.75">
      <c r="D900" s="533"/>
      <c r="E900" s="533"/>
    </row>
    <row r="901" spans="4:5" ht="15.75">
      <c r="D901" s="533"/>
      <c r="E901" s="533"/>
    </row>
    <row r="902" spans="4:5" ht="15.75">
      <c r="D902" s="533"/>
      <c r="E902" s="533"/>
    </row>
    <row r="903" spans="4:5" ht="15.75">
      <c r="D903" s="533"/>
      <c r="E903" s="533"/>
    </row>
    <row r="904" spans="4:5" ht="15.75">
      <c r="D904" s="533"/>
      <c r="E904" s="533"/>
    </row>
    <row r="905" spans="4:5" ht="15.75">
      <c r="D905" s="533"/>
      <c r="E905" s="533"/>
    </row>
    <row r="906" spans="4:5" ht="15.75">
      <c r="D906" s="533"/>
      <c r="E906" s="533"/>
    </row>
    <row r="907" spans="4:5" ht="15.75">
      <c r="D907" s="533"/>
      <c r="E907" s="533"/>
    </row>
    <row r="908" spans="4:5" ht="15.75">
      <c r="D908" s="533"/>
      <c r="E908" s="533"/>
    </row>
    <row r="909" spans="4:5" ht="15.75">
      <c r="D909" s="533"/>
      <c r="E909" s="533"/>
    </row>
    <row r="910" spans="4:5" ht="15.75">
      <c r="D910" s="533"/>
      <c r="E910" s="533"/>
    </row>
    <row r="911" spans="4:5" ht="15.75">
      <c r="D911" s="533"/>
      <c r="E911" s="533"/>
    </row>
    <row r="912" spans="4:5" ht="15.75">
      <c r="D912" s="533"/>
      <c r="E912" s="533"/>
    </row>
    <row r="913" spans="4:5" ht="15.75">
      <c r="D913" s="533"/>
      <c r="E913" s="533"/>
    </row>
    <row r="914" spans="4:5" ht="15.75">
      <c r="D914" s="533"/>
      <c r="E914" s="533"/>
    </row>
    <row r="915" spans="4:5" ht="15.75">
      <c r="D915" s="533"/>
      <c r="E915" s="533"/>
    </row>
    <row r="916" spans="4:5" ht="15.75">
      <c r="D916" s="533"/>
      <c r="E916" s="533"/>
    </row>
    <row r="917" spans="4:5" ht="15.75">
      <c r="D917" s="533"/>
      <c r="E917" s="533"/>
    </row>
    <row r="918" spans="4:5" ht="15.75">
      <c r="D918" s="533"/>
      <c r="E918" s="533"/>
    </row>
    <row r="919" spans="4:5" ht="15.75">
      <c r="D919" s="533"/>
      <c r="E919" s="533"/>
    </row>
    <row r="920" spans="4:5" ht="15.75">
      <c r="D920" s="533"/>
      <c r="E920" s="533"/>
    </row>
    <row r="921" spans="4:5" ht="15.75">
      <c r="D921" s="533"/>
      <c r="E921" s="533"/>
    </row>
    <row r="922" spans="4:5" ht="15.75">
      <c r="D922" s="533"/>
      <c r="E922" s="533"/>
    </row>
    <row r="923" spans="4:5" ht="15.75">
      <c r="D923" s="533"/>
      <c r="E923" s="533"/>
    </row>
    <row r="924" spans="4:5" ht="15.75">
      <c r="D924" s="533"/>
      <c r="E924" s="533"/>
    </row>
    <row r="925" spans="4:5" ht="15.75">
      <c r="D925" s="533"/>
      <c r="E925" s="533"/>
    </row>
    <row r="926" spans="4:5" ht="15.75">
      <c r="D926" s="533"/>
      <c r="E926" s="533"/>
    </row>
    <row r="927" spans="4:5" ht="15.75">
      <c r="D927" s="533"/>
      <c r="E927" s="533"/>
    </row>
    <row r="928" spans="4:5" ht="15.75">
      <c r="D928" s="533"/>
      <c r="E928" s="533"/>
    </row>
    <row r="929" spans="4:5" ht="15.75">
      <c r="D929" s="533"/>
      <c r="E929" s="533"/>
    </row>
    <row r="930" spans="4:5" ht="15.75">
      <c r="D930" s="533"/>
      <c r="E930" s="533"/>
    </row>
    <row r="931" spans="4:5" ht="15.75">
      <c r="D931" s="533"/>
      <c r="E931" s="533"/>
    </row>
    <row r="932" spans="4:5" ht="15.75">
      <c r="D932" s="533"/>
      <c r="E932" s="533"/>
    </row>
    <row r="933" spans="4:5" ht="15.75">
      <c r="D933" s="533"/>
      <c r="E933" s="533"/>
    </row>
    <row r="934" spans="4:5" ht="15.75">
      <c r="D934" s="533"/>
      <c r="E934" s="533"/>
    </row>
    <row r="935" spans="4:5" ht="15.75">
      <c r="D935" s="533"/>
      <c r="E935" s="533"/>
    </row>
    <row r="936" spans="4:5" ht="15.75">
      <c r="D936" s="533"/>
      <c r="E936" s="533"/>
    </row>
    <row r="937" spans="4:5" ht="15.75">
      <c r="D937" s="533"/>
      <c r="E937" s="533"/>
    </row>
    <row r="938" spans="4:5" ht="15.75">
      <c r="D938" s="533"/>
      <c r="E938" s="533"/>
    </row>
    <row r="939" spans="4:5" ht="15.75">
      <c r="D939" s="533"/>
      <c r="E939" s="533"/>
    </row>
    <row r="940" spans="4:5" ht="15.75">
      <c r="D940" s="533"/>
      <c r="E940" s="533"/>
    </row>
    <row r="941" spans="4:5" ht="15.75">
      <c r="D941" s="533"/>
      <c r="E941" s="533"/>
    </row>
    <row r="942" spans="4:5" ht="15.75">
      <c r="D942" s="533"/>
      <c r="E942" s="533"/>
    </row>
    <row r="943" spans="4:5" ht="15.75">
      <c r="D943" s="533"/>
      <c r="E943" s="533"/>
    </row>
    <row r="944" spans="4:5" ht="15.75">
      <c r="D944" s="533"/>
      <c r="E944" s="533"/>
    </row>
    <row r="945" spans="4:5" ht="15.75">
      <c r="D945" s="533"/>
      <c r="E945" s="533"/>
    </row>
    <row r="946" spans="4:5" ht="15.75">
      <c r="D946" s="533"/>
      <c r="E946" s="533"/>
    </row>
    <row r="947" spans="4:5" ht="15.75">
      <c r="D947" s="533"/>
      <c r="E947" s="533"/>
    </row>
    <row r="948" spans="4:5" ht="15.75">
      <c r="D948" s="533"/>
      <c r="E948" s="533"/>
    </row>
    <row r="949" spans="4:5" ht="15.75">
      <c r="D949" s="533"/>
      <c r="E949" s="533"/>
    </row>
    <row r="950" spans="4:5" ht="15.75">
      <c r="D950" s="533"/>
      <c r="E950" s="533"/>
    </row>
    <row r="951" spans="4:5" ht="15.75">
      <c r="D951" s="533"/>
      <c r="E951" s="533"/>
    </row>
    <row r="952" spans="4:5" ht="15.75">
      <c r="D952" s="533"/>
      <c r="E952" s="533"/>
    </row>
    <row r="953" spans="4:5" ht="15.75">
      <c r="D953" s="533"/>
      <c r="E953" s="533"/>
    </row>
    <row r="954" spans="4:5" ht="15.75">
      <c r="D954" s="533"/>
      <c r="E954" s="533"/>
    </row>
    <row r="955" spans="4:5" ht="15.75">
      <c r="D955" s="533"/>
      <c r="E955" s="533"/>
    </row>
    <row r="956" spans="4:5" ht="15.75">
      <c r="D956" s="533"/>
      <c r="E956" s="533"/>
    </row>
    <row r="957" spans="4:5" ht="15.75">
      <c r="D957" s="533"/>
      <c r="E957" s="533"/>
    </row>
    <row r="958" spans="4:5" ht="15.75">
      <c r="D958" s="533"/>
      <c r="E958" s="533"/>
    </row>
    <row r="959" spans="4:5" ht="15.75">
      <c r="D959" s="533"/>
      <c r="E959" s="533"/>
    </row>
    <row r="960" spans="4:5" ht="15.75">
      <c r="D960" s="533"/>
      <c r="E960" s="533"/>
    </row>
    <row r="961" spans="4:5" ht="15.75">
      <c r="D961" s="533"/>
      <c r="E961" s="533"/>
    </row>
    <row r="962" spans="4:5" ht="15.75">
      <c r="D962" s="533"/>
      <c r="E962" s="533"/>
    </row>
    <row r="963" spans="4:5" ht="15.75">
      <c r="D963" s="533"/>
      <c r="E963" s="533"/>
    </row>
    <row r="964" spans="4:5" ht="15.75">
      <c r="D964" s="533"/>
      <c r="E964" s="533"/>
    </row>
    <row r="965" spans="4:5" ht="15.75">
      <c r="D965" s="533"/>
      <c r="E965" s="533"/>
    </row>
    <row r="966" spans="4:5" ht="15.75">
      <c r="D966" s="533"/>
      <c r="E966" s="533"/>
    </row>
    <row r="967" spans="4:5" ht="15.75">
      <c r="D967" s="533"/>
      <c r="E967" s="533"/>
    </row>
    <row r="968" spans="4:5" ht="15.75">
      <c r="D968" s="533"/>
      <c r="E968" s="533"/>
    </row>
    <row r="969" spans="4:5" ht="15.75">
      <c r="D969" s="533"/>
      <c r="E969" s="533"/>
    </row>
    <row r="970" spans="4:5" ht="15.75">
      <c r="D970" s="533"/>
      <c r="E970" s="533"/>
    </row>
    <row r="971" spans="4:5" ht="15.75">
      <c r="D971" s="533"/>
      <c r="E971" s="533"/>
    </row>
    <row r="972" spans="4:5" ht="15.75">
      <c r="D972" s="533"/>
      <c r="E972" s="533"/>
    </row>
    <row r="973" spans="4:5" ht="15.75">
      <c r="D973" s="533"/>
      <c r="E973" s="533"/>
    </row>
    <row r="974" spans="4:5" ht="15.75">
      <c r="D974" s="533"/>
      <c r="E974" s="533"/>
    </row>
    <row r="975" spans="4:5" ht="15.75">
      <c r="D975" s="533"/>
      <c r="E975" s="533"/>
    </row>
    <row r="976" spans="4:5" ht="15.75">
      <c r="D976" s="533"/>
      <c r="E976" s="533"/>
    </row>
    <row r="977" spans="4:5" ht="15.75">
      <c r="D977" s="533"/>
      <c r="E977" s="533"/>
    </row>
    <row r="978" spans="4:5" ht="15.75">
      <c r="D978" s="533"/>
      <c r="E978" s="533"/>
    </row>
    <row r="979" spans="4:5" ht="15.75">
      <c r="D979" s="533"/>
      <c r="E979" s="533"/>
    </row>
    <row r="980" spans="4:5" ht="15.75">
      <c r="D980" s="533"/>
      <c r="E980" s="533"/>
    </row>
    <row r="981" spans="4:5" ht="15.75">
      <c r="D981" s="533"/>
      <c r="E981" s="533"/>
    </row>
    <row r="982" spans="4:5" ht="15.75">
      <c r="D982" s="533"/>
      <c r="E982" s="533"/>
    </row>
    <row r="983" spans="4:5" ht="15.75">
      <c r="D983" s="533"/>
      <c r="E983" s="533"/>
    </row>
    <row r="984" spans="4:5" ht="15.75">
      <c r="D984" s="533"/>
      <c r="E984" s="533"/>
    </row>
    <row r="985" spans="4:5" ht="15.75">
      <c r="D985" s="533"/>
      <c r="E985" s="533"/>
    </row>
    <row r="986" spans="4:5" ht="15.75">
      <c r="D986" s="533"/>
      <c r="E986" s="533"/>
    </row>
    <row r="987" spans="4:5" ht="15.75">
      <c r="D987" s="533"/>
      <c r="E987" s="533"/>
    </row>
    <row r="988" spans="4:5" ht="15.75">
      <c r="D988" s="533"/>
      <c r="E988" s="533"/>
    </row>
    <row r="989" spans="4:5" ht="15.75">
      <c r="D989" s="533"/>
      <c r="E989" s="533"/>
    </row>
    <row r="990" spans="4:5" ht="15.75">
      <c r="D990" s="533"/>
      <c r="E990" s="533"/>
    </row>
    <row r="991" spans="4:5" ht="15.75">
      <c r="D991" s="533"/>
      <c r="E991" s="533"/>
    </row>
    <row r="992" spans="4:5" ht="15.75">
      <c r="D992" s="533"/>
      <c r="E992" s="533"/>
    </row>
    <row r="993" spans="4:5" ht="15.75">
      <c r="D993" s="533"/>
      <c r="E993" s="533"/>
    </row>
    <row r="994" spans="4:5" ht="15.75">
      <c r="D994" s="533"/>
      <c r="E994" s="533"/>
    </row>
    <row r="995" spans="4:5" ht="15.75">
      <c r="D995" s="533"/>
      <c r="E995" s="533"/>
    </row>
    <row r="996" spans="4:5" ht="15.75">
      <c r="D996" s="533"/>
      <c r="E996" s="533"/>
    </row>
    <row r="997" spans="4:5" ht="15.75">
      <c r="D997" s="533"/>
      <c r="E997" s="533"/>
    </row>
    <row r="998" spans="4:5" ht="15.75">
      <c r="D998" s="533"/>
      <c r="E998" s="533"/>
    </row>
    <row r="999" spans="4:5" ht="15.75">
      <c r="D999" s="533"/>
      <c r="E999" s="533"/>
    </row>
    <row r="1000" spans="4:5" ht="15.75">
      <c r="D1000" s="533"/>
      <c r="E1000" s="533"/>
    </row>
    <row r="1001" spans="4:5" ht="15.75">
      <c r="D1001" s="533"/>
      <c r="E1001" s="533"/>
    </row>
    <row r="1002" spans="4:5" ht="15.75">
      <c r="D1002" s="533"/>
      <c r="E1002" s="533"/>
    </row>
    <row r="1003" spans="4:5" ht="15.75">
      <c r="D1003" s="533"/>
      <c r="E1003" s="533"/>
    </row>
    <row r="1004" spans="4:5" ht="15.75">
      <c r="D1004" s="533"/>
      <c r="E1004" s="533"/>
    </row>
    <row r="1005" spans="4:5" ht="15.75">
      <c r="D1005" s="533"/>
      <c r="E1005" s="533"/>
    </row>
    <row r="1006" spans="4:5" ht="15.75">
      <c r="D1006" s="533"/>
      <c r="E1006" s="533"/>
    </row>
    <row r="1007" spans="4:5" ht="15.75">
      <c r="D1007" s="533"/>
      <c r="E1007" s="533"/>
    </row>
    <row r="1008" spans="4:5" ht="15.75">
      <c r="D1008" s="533"/>
      <c r="E1008" s="533"/>
    </row>
    <row r="1009" spans="4:5" ht="15.75">
      <c r="D1009" s="533"/>
      <c r="E1009" s="533"/>
    </row>
    <row r="1010" spans="4:5" ht="15.75">
      <c r="D1010" s="533"/>
      <c r="E1010" s="533"/>
    </row>
    <row r="1011" spans="4:5" ht="15.75">
      <c r="D1011" s="533"/>
      <c r="E1011" s="533"/>
    </row>
    <row r="1012" spans="4:5" ht="15.75">
      <c r="D1012" s="533"/>
      <c r="E1012" s="533"/>
    </row>
    <row r="1013" spans="4:5" ht="15.75">
      <c r="D1013" s="533"/>
      <c r="E1013" s="533"/>
    </row>
    <row r="1014" spans="4:5" ht="15.75">
      <c r="D1014" s="533"/>
      <c r="E1014" s="533"/>
    </row>
    <row r="1015" spans="4:5" ht="15.75">
      <c r="D1015" s="533"/>
      <c r="E1015" s="533"/>
    </row>
    <row r="1016" spans="4:5" ht="15.75">
      <c r="D1016" s="533"/>
      <c r="E1016" s="533"/>
    </row>
    <row r="1017" spans="4:5" ht="15.75">
      <c r="D1017" s="533"/>
      <c r="E1017" s="533"/>
    </row>
    <row r="1018" spans="4:5" ht="15.75">
      <c r="D1018" s="533"/>
      <c r="E1018" s="533"/>
    </row>
    <row r="1019" spans="4:5" ht="15.75">
      <c r="D1019" s="533"/>
      <c r="E1019" s="533"/>
    </row>
    <row r="1020" spans="4:5" ht="15.75">
      <c r="D1020" s="533"/>
      <c r="E1020" s="533"/>
    </row>
    <row r="1021" spans="4:5" ht="15.75">
      <c r="D1021" s="533"/>
      <c r="E1021" s="533"/>
    </row>
    <row r="1022" spans="4:5" ht="15.75">
      <c r="D1022" s="533"/>
      <c r="E1022" s="533"/>
    </row>
    <row r="1023" spans="4:5" ht="15.75">
      <c r="D1023" s="533"/>
      <c r="E1023" s="533"/>
    </row>
    <row r="1024" spans="4:5" ht="15.75">
      <c r="D1024" s="533"/>
      <c r="E1024" s="533"/>
    </row>
    <row r="1025" spans="4:5" ht="15.75">
      <c r="D1025" s="533"/>
      <c r="E1025" s="533"/>
    </row>
    <row r="1026" spans="4:5" ht="15.75">
      <c r="D1026" s="533"/>
      <c r="E1026" s="533"/>
    </row>
    <row r="1027" spans="4:5" ht="15.75">
      <c r="D1027" s="533"/>
      <c r="E1027" s="533"/>
    </row>
    <row r="1028" spans="4:5" ht="15.75">
      <c r="D1028" s="533"/>
      <c r="E1028" s="533"/>
    </row>
    <row r="1029" spans="4:5" ht="15.75">
      <c r="D1029" s="533"/>
      <c r="E1029" s="533"/>
    </row>
    <row r="1030" spans="4:5" ht="15.75">
      <c r="D1030" s="533"/>
      <c r="E1030" s="533"/>
    </row>
    <row r="1031" spans="4:5" ht="15.75">
      <c r="D1031" s="533"/>
      <c r="E1031" s="533"/>
    </row>
    <row r="1032" spans="4:5" ht="15.75">
      <c r="D1032" s="533"/>
      <c r="E1032" s="533"/>
    </row>
    <row r="1033" spans="4:5" ht="15.75">
      <c r="D1033" s="533"/>
      <c r="E1033" s="533"/>
    </row>
    <row r="1034" spans="4:5" ht="15.75">
      <c r="D1034" s="533"/>
      <c r="E1034" s="533"/>
    </row>
    <row r="1035" spans="4:5" ht="15.75">
      <c r="D1035" s="533"/>
      <c r="E1035" s="533"/>
    </row>
    <row r="1036" spans="4:5" ht="15.75">
      <c r="D1036" s="533"/>
      <c r="E1036" s="533"/>
    </row>
    <row r="1037" spans="4:5" ht="15.75">
      <c r="D1037" s="533"/>
      <c r="E1037" s="533"/>
    </row>
    <row r="1038" spans="4:5" ht="15.75">
      <c r="D1038" s="533"/>
      <c r="E1038" s="533"/>
    </row>
    <row r="1039" spans="4:5" ht="15.75">
      <c r="D1039" s="533"/>
      <c r="E1039" s="533"/>
    </row>
    <row r="1040" spans="4:5" ht="15.75">
      <c r="D1040" s="533"/>
      <c r="E1040" s="533"/>
    </row>
    <row r="1041" spans="4:5" ht="15.75">
      <c r="D1041" s="533"/>
      <c r="E1041" s="533"/>
    </row>
    <row r="1042" spans="4:5" ht="15.75">
      <c r="D1042" s="533"/>
      <c r="E1042" s="533"/>
    </row>
    <row r="1043" spans="4:5" ht="15.75">
      <c r="D1043" s="533"/>
      <c r="E1043" s="533"/>
    </row>
    <row r="1044" spans="4:5" ht="15.75">
      <c r="D1044" s="533"/>
      <c r="E1044" s="533"/>
    </row>
    <row r="1045" spans="4:5" ht="15.75">
      <c r="D1045" s="533"/>
      <c r="E1045" s="533"/>
    </row>
    <row r="1046" spans="4:5" ht="15.75">
      <c r="D1046" s="533"/>
      <c r="E1046" s="533"/>
    </row>
    <row r="1047" spans="4:5" ht="15.75">
      <c r="D1047" s="533"/>
      <c r="E1047" s="533"/>
    </row>
    <row r="1048" spans="4:5" ht="15.75">
      <c r="D1048" s="533"/>
      <c r="E1048" s="533"/>
    </row>
    <row r="1049" spans="4:5" ht="15.75">
      <c r="D1049" s="533"/>
      <c r="E1049" s="533"/>
    </row>
    <row r="1050" spans="4:5" ht="15.75">
      <c r="D1050" s="533"/>
      <c r="E1050" s="533"/>
    </row>
    <row r="1051" spans="4:5" ht="15.75">
      <c r="D1051" s="533"/>
      <c r="E1051" s="533"/>
    </row>
    <row r="1052" spans="4:5" ht="15.75">
      <c r="D1052" s="533"/>
      <c r="E1052" s="533"/>
    </row>
    <row r="1053" spans="4:5" ht="15.75">
      <c r="D1053" s="533"/>
      <c r="E1053" s="533"/>
    </row>
    <row r="1054" spans="4:5" ht="15.75">
      <c r="D1054" s="533"/>
      <c r="E1054" s="533"/>
    </row>
    <row r="1055" spans="4:5" ht="15.75">
      <c r="D1055" s="533"/>
      <c r="E1055" s="533"/>
    </row>
    <row r="1056" spans="4:5" ht="15.75">
      <c r="D1056" s="533"/>
      <c r="E1056" s="533"/>
    </row>
    <row r="1057" spans="4:5" ht="15.75">
      <c r="D1057" s="533"/>
      <c r="E1057" s="533"/>
    </row>
    <row r="1058" spans="4:5" ht="15.75">
      <c r="D1058" s="533"/>
      <c r="E1058" s="533"/>
    </row>
    <row r="1059" spans="4:5" ht="15.75">
      <c r="D1059" s="533"/>
      <c r="E1059" s="533"/>
    </row>
    <row r="1060" spans="4:5" ht="15.75">
      <c r="D1060" s="533"/>
      <c r="E1060" s="533"/>
    </row>
    <row r="1061" spans="4:5" ht="15.75">
      <c r="D1061" s="533"/>
      <c r="E1061" s="533"/>
    </row>
    <row r="1062" spans="4:5" ht="15.75">
      <c r="D1062" s="533"/>
      <c r="E1062" s="533"/>
    </row>
    <row r="1063" spans="4:5" ht="15.75">
      <c r="D1063" s="533"/>
      <c r="E1063" s="533"/>
    </row>
    <row r="1064" spans="4:5" ht="15.75">
      <c r="D1064" s="533"/>
      <c r="E1064" s="533"/>
    </row>
    <row r="1065" spans="4:5" ht="15.75">
      <c r="D1065" s="533"/>
      <c r="E1065" s="533"/>
    </row>
    <row r="1066" spans="4:5" ht="15.75">
      <c r="D1066" s="533"/>
      <c r="E1066" s="533"/>
    </row>
    <row r="1067" spans="4:5" ht="15.75">
      <c r="D1067" s="533"/>
      <c r="E1067" s="533"/>
    </row>
    <row r="1068" spans="4:5" ht="15.75">
      <c r="D1068" s="533"/>
      <c r="E1068" s="533"/>
    </row>
    <row r="1069" spans="4:5" ht="15.75">
      <c r="D1069" s="533"/>
      <c r="E1069" s="533"/>
    </row>
    <row r="1070" spans="4:5" ht="15.75">
      <c r="D1070" s="533"/>
      <c r="E1070" s="533"/>
    </row>
    <row r="1071" spans="4:5" ht="15.75">
      <c r="D1071" s="533"/>
      <c r="E1071" s="533"/>
    </row>
    <row r="1072" spans="4:5" ht="15.75">
      <c r="D1072" s="533"/>
      <c r="E1072" s="533"/>
    </row>
    <row r="1073" spans="4:5" ht="15.75">
      <c r="D1073" s="533"/>
      <c r="E1073" s="533"/>
    </row>
    <row r="1074" spans="4:5" ht="15.75">
      <c r="D1074" s="533"/>
      <c r="E1074" s="533"/>
    </row>
    <row r="1075" spans="4:5" ht="15.75">
      <c r="D1075" s="533"/>
      <c r="E1075" s="533"/>
    </row>
    <row r="1076" spans="4:5" ht="15.75">
      <c r="D1076" s="533"/>
      <c r="E1076" s="533"/>
    </row>
    <row r="1077" spans="4:5" ht="15.75">
      <c r="D1077" s="533"/>
      <c r="E1077" s="533"/>
    </row>
    <row r="1078" spans="4:5" ht="15.75">
      <c r="D1078" s="533"/>
      <c r="E1078" s="533"/>
    </row>
    <row r="1079" spans="4:5" ht="15.75">
      <c r="D1079" s="533"/>
      <c r="E1079" s="533"/>
    </row>
    <row r="1080" spans="4:5" ht="15.75">
      <c r="D1080" s="533"/>
      <c r="E1080" s="533"/>
    </row>
    <row r="1081" spans="4:5" ht="15.75">
      <c r="D1081" s="533"/>
      <c r="E1081" s="533"/>
    </row>
    <row r="1082" spans="4:5" ht="15.75">
      <c r="D1082" s="533"/>
      <c r="E1082" s="533"/>
    </row>
    <row r="1083" spans="4:5" ht="15.75">
      <c r="D1083" s="533"/>
      <c r="E1083" s="533"/>
    </row>
    <row r="1084" spans="4:5" ht="15.75">
      <c r="D1084" s="533"/>
      <c r="E1084" s="533"/>
    </row>
    <row r="1085" spans="4:5" ht="15.75">
      <c r="D1085" s="533"/>
      <c r="E1085" s="533"/>
    </row>
    <row r="1086" spans="4:5" ht="15.75">
      <c r="D1086" s="533"/>
      <c r="E1086" s="533"/>
    </row>
    <row r="1087" spans="4:5" ht="15.75">
      <c r="D1087" s="533"/>
      <c r="E1087" s="533"/>
    </row>
    <row r="1088" spans="4:5" ht="15.75">
      <c r="D1088" s="533"/>
      <c r="E1088" s="533"/>
    </row>
    <row r="1089" spans="4:5" ht="15.75">
      <c r="D1089" s="533"/>
      <c r="E1089" s="533"/>
    </row>
    <row r="1090" spans="4:5" ht="15.75">
      <c r="D1090" s="533"/>
      <c r="E1090" s="533"/>
    </row>
    <row r="1091" spans="4:5" ht="15.75">
      <c r="D1091" s="533"/>
      <c r="E1091" s="533"/>
    </row>
    <row r="1092" spans="4:5" ht="15.75">
      <c r="D1092" s="533"/>
      <c r="E1092" s="533"/>
    </row>
    <row r="1093" spans="4:5" ht="15.75">
      <c r="D1093" s="533"/>
      <c r="E1093" s="533"/>
    </row>
    <row r="1094" spans="4:5" ht="15.75">
      <c r="D1094" s="533"/>
      <c r="E1094" s="533"/>
    </row>
    <row r="1095" spans="4:5" ht="15.75">
      <c r="D1095" s="533"/>
      <c r="E1095" s="533"/>
    </row>
    <row r="1096" spans="4:5" ht="15.75">
      <c r="D1096" s="533"/>
      <c r="E1096" s="533"/>
    </row>
    <row r="1097" spans="4:5" ht="15.75">
      <c r="D1097" s="533"/>
      <c r="E1097" s="533"/>
    </row>
    <row r="1098" spans="4:5" ht="15.75">
      <c r="D1098" s="533"/>
      <c r="E1098" s="533"/>
    </row>
    <row r="1099" spans="4:5" ht="15.75">
      <c r="D1099" s="533"/>
      <c r="E1099" s="533"/>
    </row>
    <row r="1100" spans="4:5" ht="15.75">
      <c r="D1100" s="533"/>
      <c r="E1100" s="533"/>
    </row>
    <row r="1101" spans="4:5" ht="15.75">
      <c r="D1101" s="533"/>
      <c r="E1101" s="533"/>
    </row>
    <row r="1102" spans="4:5" ht="15.75">
      <c r="D1102" s="533"/>
      <c r="E1102" s="533"/>
    </row>
    <row r="1103" spans="4:5" ht="15.75">
      <c r="D1103" s="533"/>
      <c r="E1103" s="533"/>
    </row>
    <row r="1104" spans="4:5" ht="15.75">
      <c r="D1104" s="533"/>
      <c r="E1104" s="533"/>
    </row>
    <row r="1105" spans="4:5" ht="15.75">
      <c r="D1105" s="533"/>
      <c r="E1105" s="533"/>
    </row>
    <row r="1106" spans="4:5" ht="15.75">
      <c r="D1106" s="533"/>
      <c r="E1106" s="533"/>
    </row>
    <row r="1107" spans="4:5" ht="15.75">
      <c r="D1107" s="533"/>
      <c r="E1107" s="533"/>
    </row>
    <row r="1108" spans="4:5" ht="15.75">
      <c r="D1108" s="533"/>
      <c r="E1108" s="533"/>
    </row>
    <row r="1109" spans="4:5" ht="15.75">
      <c r="D1109" s="533"/>
      <c r="E1109" s="533"/>
    </row>
    <row r="1110" spans="4:5" ht="15.75">
      <c r="D1110" s="533"/>
      <c r="E1110" s="533"/>
    </row>
    <row r="1111" spans="4:5" ht="15.75">
      <c r="D1111" s="533"/>
      <c r="E1111" s="533"/>
    </row>
    <row r="1112" spans="4:5" ht="15.75">
      <c r="D1112" s="533"/>
      <c r="E1112" s="533"/>
    </row>
    <row r="1113" spans="4:5" ht="15.75">
      <c r="D1113" s="533"/>
      <c r="E1113" s="533"/>
    </row>
    <row r="1114" spans="4:5" ht="15.75">
      <c r="D1114" s="533"/>
      <c r="E1114" s="533"/>
    </row>
    <row r="1115" spans="4:5" ht="15.75">
      <c r="D1115" s="533"/>
      <c r="E1115" s="533"/>
    </row>
    <row r="1116" spans="4:5" ht="15.75">
      <c r="D1116" s="533"/>
      <c r="E1116" s="533"/>
    </row>
    <row r="1117" spans="4:5" ht="15.75">
      <c r="D1117" s="533"/>
      <c r="E1117" s="533"/>
    </row>
    <row r="1118" spans="4:5" ht="15.75">
      <c r="D1118" s="533"/>
      <c r="E1118" s="533"/>
    </row>
    <row r="1119" spans="4:5" ht="15.75">
      <c r="D1119" s="533"/>
      <c r="E1119" s="533"/>
    </row>
    <row r="1120" spans="4:5" ht="15.75">
      <c r="D1120" s="533"/>
      <c r="E1120" s="533"/>
    </row>
    <row r="1121" spans="4:5" ht="15.75">
      <c r="D1121" s="533"/>
      <c r="E1121" s="533"/>
    </row>
    <row r="1122" spans="4:5" ht="15.75">
      <c r="D1122" s="533"/>
      <c r="E1122" s="533"/>
    </row>
    <row r="1123" spans="4:5" ht="15.75">
      <c r="D1123" s="533"/>
      <c r="E1123" s="533"/>
    </row>
    <row r="1124" spans="4:5" ht="15.75">
      <c r="D1124" s="533"/>
      <c r="E1124" s="533"/>
    </row>
    <row r="1125" spans="4:5" ht="15.75">
      <c r="D1125" s="533"/>
      <c r="E1125" s="533"/>
    </row>
    <row r="1126" spans="4:5" ht="15.75">
      <c r="D1126" s="533"/>
      <c r="E1126" s="533"/>
    </row>
    <row r="1127" spans="4:5" ht="15.75">
      <c r="D1127" s="533"/>
      <c r="E1127" s="533"/>
    </row>
    <row r="1128" spans="4:5" ht="15.75">
      <c r="D1128" s="533"/>
      <c r="E1128" s="533"/>
    </row>
    <row r="1129" spans="4:5" ht="15.75">
      <c r="D1129" s="533"/>
      <c r="E1129" s="533"/>
    </row>
    <row r="1130" spans="4:5" ht="15.75">
      <c r="D1130" s="533"/>
      <c r="E1130" s="533"/>
    </row>
    <row r="1131" spans="4:5" ht="15.75">
      <c r="D1131" s="533"/>
      <c r="E1131" s="533"/>
    </row>
    <row r="1132" spans="4:5" ht="15.75">
      <c r="D1132" s="533"/>
      <c r="E1132" s="533"/>
    </row>
    <row r="1133" spans="4:5" ht="15.75">
      <c r="D1133" s="533"/>
      <c r="E1133" s="533"/>
    </row>
    <row r="1134" spans="4:5" ht="15.75">
      <c r="D1134" s="533"/>
      <c r="E1134" s="533"/>
    </row>
    <row r="1135" spans="4:5" ht="15.75">
      <c r="D1135" s="533"/>
      <c r="E1135" s="533"/>
    </row>
    <row r="1136" spans="4:5" ht="15.75">
      <c r="D1136" s="533"/>
      <c r="E1136" s="533"/>
    </row>
    <row r="1137" spans="4:5" ht="15.75">
      <c r="D1137" s="533"/>
      <c r="E1137" s="533"/>
    </row>
    <row r="1138" spans="4:5" ht="15.75">
      <c r="D1138" s="533"/>
      <c r="E1138" s="533"/>
    </row>
    <row r="1139" spans="4:5" ht="15.75">
      <c r="D1139" s="533"/>
      <c r="E1139" s="533"/>
    </row>
    <row r="1140" spans="4:5" ht="15.75">
      <c r="D1140" s="533"/>
      <c r="E1140" s="533"/>
    </row>
    <row r="1141" spans="4:5" ht="15.75">
      <c r="D1141" s="533"/>
      <c r="E1141" s="533"/>
    </row>
    <row r="1142" spans="4:5" ht="15.75">
      <c r="D1142" s="533"/>
      <c r="E1142" s="533"/>
    </row>
    <row r="1143" spans="4:5" ht="15.75">
      <c r="D1143" s="533"/>
      <c r="E1143" s="533"/>
    </row>
    <row r="1144" spans="4:5" ht="15.75">
      <c r="D1144" s="533"/>
      <c r="E1144" s="533"/>
    </row>
    <row r="1145" spans="4:5" ht="15.75">
      <c r="D1145" s="533"/>
      <c r="E1145" s="533"/>
    </row>
    <row r="1146" spans="4:5" ht="15.75">
      <c r="D1146" s="533"/>
      <c r="E1146" s="533"/>
    </row>
    <row r="1147" spans="4:5" ht="15.75">
      <c r="D1147" s="533"/>
      <c r="E1147" s="533"/>
    </row>
    <row r="1148" spans="4:5" ht="15.75">
      <c r="D1148" s="533"/>
      <c r="E1148" s="533"/>
    </row>
    <row r="1149" spans="4:5" ht="15.75">
      <c r="D1149" s="533"/>
      <c r="E1149" s="533"/>
    </row>
    <row r="1150" spans="4:5" ht="15.75">
      <c r="D1150" s="533"/>
      <c r="E1150" s="533"/>
    </row>
    <row r="1151" spans="4:5" ht="15.75">
      <c r="D1151" s="533"/>
      <c r="E1151" s="533"/>
    </row>
    <row r="1152" spans="4:5" ht="15.75">
      <c r="D1152" s="533"/>
      <c r="E1152" s="533"/>
    </row>
    <row r="1153" spans="4:5" ht="15.75">
      <c r="D1153" s="533"/>
      <c r="E1153" s="533"/>
    </row>
    <row r="1154" spans="4:5" ht="15.75">
      <c r="D1154" s="533"/>
      <c r="E1154" s="533"/>
    </row>
    <row r="1155" spans="4:5" ht="15.75">
      <c r="D1155" s="533"/>
      <c r="E1155" s="533"/>
    </row>
    <row r="1156" spans="4:5" ht="15.75">
      <c r="D1156" s="533"/>
      <c r="E1156" s="533"/>
    </row>
    <row r="1157" spans="4:5" ht="15.75">
      <c r="D1157" s="533"/>
      <c r="E1157" s="533"/>
    </row>
    <row r="1158" spans="4:5" ht="15.75">
      <c r="D1158" s="533"/>
      <c r="E1158" s="533"/>
    </row>
    <row r="1159" spans="4:5" ht="15.75">
      <c r="D1159" s="533"/>
      <c r="E1159" s="533"/>
    </row>
    <row r="1160" spans="4:5" ht="15.75">
      <c r="D1160" s="533"/>
      <c r="E1160" s="533"/>
    </row>
    <row r="1161" spans="4:5" ht="15.75">
      <c r="D1161" s="533"/>
      <c r="E1161" s="533"/>
    </row>
    <row r="1162" spans="4:5" ht="15.75">
      <c r="D1162" s="533"/>
      <c r="E1162" s="533"/>
    </row>
    <row r="1163" spans="4:5" ht="15.75">
      <c r="D1163" s="533"/>
      <c r="E1163" s="533"/>
    </row>
    <row r="1164" spans="4:5" ht="15.75">
      <c r="D1164" s="533"/>
      <c r="E1164" s="533"/>
    </row>
    <row r="1165" spans="4:5" ht="15.75">
      <c r="D1165" s="533"/>
      <c r="E1165" s="533"/>
    </row>
    <row r="1166" spans="4:5" ht="15.75">
      <c r="D1166" s="533"/>
      <c r="E1166" s="533"/>
    </row>
    <row r="1167" spans="4:5" ht="15.75">
      <c r="D1167" s="533"/>
      <c r="E1167" s="533"/>
    </row>
    <row r="1168" spans="4:5" ht="15.75">
      <c r="D1168" s="533"/>
      <c r="E1168" s="533"/>
    </row>
    <row r="1169" spans="4:5" ht="15.75">
      <c r="D1169" s="533"/>
      <c r="E1169" s="533"/>
    </row>
    <row r="1170" spans="4:5" ht="15.75">
      <c r="D1170" s="533"/>
      <c r="E1170" s="533"/>
    </row>
    <row r="1171" spans="4:5" ht="15.75">
      <c r="D1171" s="533"/>
      <c r="E1171" s="533"/>
    </row>
    <row r="1172" spans="4:5" ht="15.75">
      <c r="D1172" s="533"/>
      <c r="E1172" s="533"/>
    </row>
    <row r="1173" spans="4:5" ht="15.75">
      <c r="D1173" s="533"/>
      <c r="E1173" s="533"/>
    </row>
    <row r="1174" spans="4:5" ht="15.75">
      <c r="D1174" s="533"/>
      <c r="E1174" s="533"/>
    </row>
    <row r="1175" spans="4:5" ht="15.75">
      <c r="D1175" s="533"/>
      <c r="E1175" s="533"/>
    </row>
    <row r="1176" spans="4:5" ht="15.75">
      <c r="D1176" s="533"/>
      <c r="E1176" s="533"/>
    </row>
    <row r="1177" spans="4:5" ht="15.75">
      <c r="D1177" s="533"/>
      <c r="E1177" s="533"/>
    </row>
    <row r="1178" spans="4:5" ht="15.75">
      <c r="D1178" s="533"/>
      <c r="E1178" s="533"/>
    </row>
    <row r="1179" spans="4:5" ht="15.75">
      <c r="D1179" s="533"/>
      <c r="E1179" s="533"/>
    </row>
    <row r="1180" spans="4:5" ht="15.75">
      <c r="D1180" s="533"/>
      <c r="E1180" s="533"/>
    </row>
    <row r="1181" spans="4:5" ht="15.75">
      <c r="D1181" s="533"/>
      <c r="E1181" s="533"/>
    </row>
    <row r="1182" spans="4:5" ht="15.75">
      <c r="D1182" s="533"/>
      <c r="E1182" s="533"/>
    </row>
    <row r="1183" spans="4:5" ht="15.75">
      <c r="D1183" s="533"/>
      <c r="E1183" s="533"/>
    </row>
    <row r="1184" spans="4:5" ht="15.75">
      <c r="D1184" s="533"/>
      <c r="E1184" s="533"/>
    </row>
    <row r="1185" spans="4:5" ht="15.75">
      <c r="D1185" s="533"/>
      <c r="E1185" s="533"/>
    </row>
    <row r="1186" spans="4:5" ht="15.75">
      <c r="D1186" s="533"/>
      <c r="E1186" s="533"/>
    </row>
    <row r="1187" spans="4:5" ht="15.75">
      <c r="D1187" s="533"/>
      <c r="E1187" s="533"/>
    </row>
    <row r="1188" spans="4:5" ht="15.75">
      <c r="D1188" s="533"/>
      <c r="E1188" s="533"/>
    </row>
    <row r="1189" spans="4:5" ht="15.75">
      <c r="D1189" s="533"/>
      <c r="E1189" s="533"/>
    </row>
    <row r="1190" spans="4:5" ht="15.75">
      <c r="D1190" s="533"/>
      <c r="E1190" s="533"/>
    </row>
    <row r="1191" spans="4:5" ht="15.75">
      <c r="D1191" s="533"/>
      <c r="E1191" s="533"/>
    </row>
    <row r="1192" spans="4:5" ht="15.75">
      <c r="D1192" s="533"/>
      <c r="E1192" s="533"/>
    </row>
    <row r="1193" spans="4:5" ht="15.75">
      <c r="D1193" s="533"/>
      <c r="E1193" s="533"/>
    </row>
    <row r="1194" spans="4:5" ht="15.75">
      <c r="D1194" s="533"/>
      <c r="E1194" s="533"/>
    </row>
    <row r="1195" spans="4:5" ht="15.75">
      <c r="D1195" s="533"/>
      <c r="E1195" s="533"/>
    </row>
    <row r="1196" spans="4:5" ht="15.75">
      <c r="D1196" s="533"/>
      <c r="E1196" s="533"/>
    </row>
    <row r="1197" spans="4:5" ht="15.75">
      <c r="D1197" s="533"/>
      <c r="E1197" s="533"/>
    </row>
    <row r="1198" spans="4:5" ht="15.75">
      <c r="D1198" s="533"/>
      <c r="E1198" s="533"/>
    </row>
    <row r="1199" spans="4:5" ht="15.75">
      <c r="D1199" s="533"/>
      <c r="E1199" s="533"/>
    </row>
    <row r="1200" spans="4:5" ht="15.75">
      <c r="D1200" s="533"/>
      <c r="E1200" s="533"/>
    </row>
    <row r="1201" spans="4:5" ht="15.75">
      <c r="D1201" s="533"/>
      <c r="E1201" s="533"/>
    </row>
    <row r="1202" spans="4:5" ht="15.75">
      <c r="D1202" s="533"/>
      <c r="E1202" s="533"/>
    </row>
    <row r="1203" spans="4:5" ht="15.75">
      <c r="D1203" s="533"/>
      <c r="E1203" s="533"/>
    </row>
    <row r="1204" spans="4:5" ht="15.75">
      <c r="D1204" s="533"/>
      <c r="E1204" s="533"/>
    </row>
    <row r="1205" spans="4:5" ht="15.75">
      <c r="D1205" s="533"/>
      <c r="E1205" s="533"/>
    </row>
    <row r="1206" spans="4:5" ht="15.75">
      <c r="D1206" s="533"/>
      <c r="E1206" s="533"/>
    </row>
    <row r="1207" spans="4:5" ht="15.75">
      <c r="D1207" s="533"/>
      <c r="E1207" s="533"/>
    </row>
    <row r="1208" spans="4:5" ht="15.75">
      <c r="D1208" s="533"/>
      <c r="E1208" s="533"/>
    </row>
    <row r="1209" spans="4:5" ht="15.75">
      <c r="D1209" s="533"/>
      <c r="E1209" s="533"/>
    </row>
    <row r="1210" spans="4:5" ht="15.75">
      <c r="D1210" s="533"/>
      <c r="E1210" s="533"/>
    </row>
    <row r="1211" spans="4:5" ht="15.75">
      <c r="D1211" s="533"/>
      <c r="E1211" s="533"/>
    </row>
    <row r="1212" spans="4:5" ht="15.75">
      <c r="D1212" s="533"/>
      <c r="E1212" s="533"/>
    </row>
    <row r="1213" spans="4:5" ht="15.75">
      <c r="D1213" s="533"/>
      <c r="E1213" s="533"/>
    </row>
    <row r="1214" spans="4:5" ht="15.75">
      <c r="D1214" s="533"/>
      <c r="E1214" s="533"/>
    </row>
    <row r="1215" spans="4:5" ht="15.75">
      <c r="D1215" s="533"/>
      <c r="E1215" s="533"/>
    </row>
    <row r="1216" spans="4:5" ht="15.75">
      <c r="D1216" s="533"/>
      <c r="E1216" s="533"/>
    </row>
    <row r="1217" spans="4:5" ht="15.75">
      <c r="D1217" s="533"/>
      <c r="E1217" s="533"/>
    </row>
    <row r="1218" spans="4:5" ht="15.75">
      <c r="D1218" s="533"/>
      <c r="E1218" s="533"/>
    </row>
    <row r="1219" spans="4:5" ht="15.75">
      <c r="D1219" s="533"/>
      <c r="E1219" s="533"/>
    </row>
    <row r="1220" spans="4:5" ht="15.75">
      <c r="D1220" s="533"/>
      <c r="E1220" s="533"/>
    </row>
    <row r="1221" spans="4:5" ht="15.75">
      <c r="D1221" s="533"/>
      <c r="E1221" s="533"/>
    </row>
    <row r="1222" spans="4:5" ht="15.75">
      <c r="D1222" s="533"/>
      <c r="E1222" s="533"/>
    </row>
    <row r="1223" spans="4:5" ht="15.75">
      <c r="D1223" s="533"/>
      <c r="E1223" s="533"/>
    </row>
    <row r="1224" spans="4:5" ht="15.75">
      <c r="D1224" s="533"/>
      <c r="E1224" s="533"/>
    </row>
    <row r="1225" spans="4:5" ht="15.75">
      <c r="D1225" s="533"/>
      <c r="E1225" s="533"/>
    </row>
    <row r="1226" spans="4:5" ht="15.75">
      <c r="D1226" s="533"/>
      <c r="E1226" s="533"/>
    </row>
    <row r="1227" spans="4:5" ht="15.75">
      <c r="D1227" s="533"/>
      <c r="E1227" s="533"/>
    </row>
    <row r="1228" spans="4:5" ht="15.75">
      <c r="D1228" s="533"/>
      <c r="E1228" s="533"/>
    </row>
    <row r="1229" spans="4:5" ht="15.75">
      <c r="D1229" s="533"/>
      <c r="E1229" s="533"/>
    </row>
    <row r="1230" spans="4:5" ht="15.75">
      <c r="D1230" s="533"/>
      <c r="E1230" s="533"/>
    </row>
    <row r="1231" spans="4:5" ht="15.75">
      <c r="D1231" s="533"/>
      <c r="E1231" s="533"/>
    </row>
    <row r="1232" spans="4:5" ht="15.75">
      <c r="D1232" s="533"/>
      <c r="E1232" s="533"/>
    </row>
    <row r="1233" spans="4:5" ht="15.75">
      <c r="D1233" s="533"/>
      <c r="E1233" s="533"/>
    </row>
    <row r="1234" spans="4:5" ht="15.75">
      <c r="D1234" s="533"/>
      <c r="E1234" s="533"/>
    </row>
    <row r="1235" spans="4:5" ht="15.75">
      <c r="D1235" s="533"/>
      <c r="E1235" s="533"/>
    </row>
    <row r="1236" spans="4:5" ht="15.75">
      <c r="D1236" s="533"/>
      <c r="E1236" s="533"/>
    </row>
    <row r="1237" spans="4:5" ht="15.75">
      <c r="D1237" s="533"/>
      <c r="E1237" s="533"/>
    </row>
    <row r="1238" spans="4:5" ht="15.75">
      <c r="D1238" s="533"/>
      <c r="E1238" s="533"/>
    </row>
    <row r="1239" spans="4:5" ht="15.75">
      <c r="D1239" s="533"/>
      <c r="E1239" s="533"/>
    </row>
    <row r="1240" spans="4:5" ht="15.75">
      <c r="D1240" s="533"/>
      <c r="E1240" s="533"/>
    </row>
    <row r="1241" spans="4:5" ht="15.75">
      <c r="D1241" s="533"/>
      <c r="E1241" s="533"/>
    </row>
    <row r="1242" spans="4:5" ht="15.75">
      <c r="D1242" s="533"/>
      <c r="E1242" s="533"/>
    </row>
    <row r="1243" spans="4:5" ht="15.75">
      <c r="D1243" s="533"/>
      <c r="E1243" s="533"/>
    </row>
    <row r="1244" spans="4:5" ht="15.75">
      <c r="D1244" s="533"/>
      <c r="E1244" s="533"/>
    </row>
    <row r="1245" spans="4:5" ht="15.75">
      <c r="D1245" s="533"/>
      <c r="E1245" s="533"/>
    </row>
    <row r="1246" spans="4:5" ht="15.75">
      <c r="D1246" s="533"/>
      <c r="E1246" s="533"/>
    </row>
    <row r="1247" spans="4:5" ht="15.75">
      <c r="D1247" s="533"/>
      <c r="E1247" s="533"/>
    </row>
    <row r="1248" spans="4:5" ht="15.75">
      <c r="D1248" s="533"/>
      <c r="E1248" s="533"/>
    </row>
    <row r="1249" spans="4:5" ht="15.75">
      <c r="D1249" s="533"/>
      <c r="E1249" s="533"/>
    </row>
    <row r="1250" spans="4:5" ht="15.75">
      <c r="D1250" s="533"/>
      <c r="E1250" s="533"/>
    </row>
    <row r="1251" spans="4:5" ht="15.75">
      <c r="D1251" s="533"/>
      <c r="E1251" s="533"/>
    </row>
    <row r="1252" spans="4:5" ht="15.75">
      <c r="D1252" s="533"/>
      <c r="E1252" s="533"/>
    </row>
    <row r="1253" spans="4:5" ht="15.75">
      <c r="D1253" s="533"/>
      <c r="E1253" s="533"/>
    </row>
    <row r="1254" spans="4:5" ht="15.75">
      <c r="D1254" s="533"/>
      <c r="E1254" s="533"/>
    </row>
    <row r="1255" spans="4:5" ht="15.75">
      <c r="D1255" s="533"/>
      <c r="E1255" s="533"/>
    </row>
    <row r="1256" spans="4:5" ht="15.75">
      <c r="D1256" s="533"/>
      <c r="E1256" s="533"/>
    </row>
    <row r="1257" spans="4:5" ht="15.75">
      <c r="D1257" s="533"/>
      <c r="E1257" s="533"/>
    </row>
    <row r="1258" spans="4:5" ht="15.75">
      <c r="D1258" s="533"/>
      <c r="E1258" s="533"/>
    </row>
    <row r="1259" spans="4:5" ht="15.75">
      <c r="D1259" s="533"/>
      <c r="E1259" s="533"/>
    </row>
    <row r="1260" spans="4:5" ht="15.75">
      <c r="D1260" s="533"/>
      <c r="E1260" s="533"/>
    </row>
    <row r="1261" spans="4:5" ht="15.75">
      <c r="D1261" s="533"/>
      <c r="E1261" s="533"/>
    </row>
    <row r="1262" spans="4:5" ht="15.75">
      <c r="D1262" s="533"/>
      <c r="E1262" s="533"/>
    </row>
    <row r="1263" spans="4:5" ht="15.75">
      <c r="D1263" s="533"/>
      <c r="E1263" s="533"/>
    </row>
    <row r="1264" spans="4:5" ht="15.75">
      <c r="D1264" s="533"/>
      <c r="E1264" s="533"/>
    </row>
    <row r="1265" spans="4:5" ht="15.75">
      <c r="D1265" s="533"/>
      <c r="E1265" s="533"/>
    </row>
    <row r="1266" spans="4:5" ht="15.75">
      <c r="D1266" s="533"/>
      <c r="E1266" s="533"/>
    </row>
    <row r="1267" spans="4:5" ht="15.75">
      <c r="D1267" s="533"/>
      <c r="E1267" s="533"/>
    </row>
    <row r="1268" spans="4:5" ht="15.75">
      <c r="D1268" s="533"/>
      <c r="E1268" s="533"/>
    </row>
    <row r="1269" spans="4:5" ht="15.75">
      <c r="D1269" s="533"/>
      <c r="E1269" s="533"/>
    </row>
    <row r="1270" spans="4:5" ht="15.75">
      <c r="D1270" s="533"/>
      <c r="E1270" s="533"/>
    </row>
    <row r="1271" spans="4:5" ht="15.75">
      <c r="D1271" s="533"/>
      <c r="E1271" s="533"/>
    </row>
    <row r="1272" spans="4:5" ht="15.75">
      <c r="D1272" s="533"/>
      <c r="E1272" s="533"/>
    </row>
    <row r="1273" spans="4:5" ht="15.75">
      <c r="D1273" s="533"/>
      <c r="E1273" s="533"/>
    </row>
    <row r="1274" spans="4:5" ht="15.75">
      <c r="D1274" s="533"/>
      <c r="E1274" s="533"/>
    </row>
    <row r="1275" spans="4:5" ht="15.75">
      <c r="D1275" s="533"/>
      <c r="E1275" s="533"/>
    </row>
    <row r="1276" spans="4:5" ht="15.75">
      <c r="D1276" s="533"/>
      <c r="E1276" s="533"/>
    </row>
    <row r="1277" spans="4:5" ht="15.75">
      <c r="D1277" s="533"/>
      <c r="E1277" s="533"/>
    </row>
    <row r="1278" spans="4:5" ht="15.75">
      <c r="D1278" s="533"/>
      <c r="E1278" s="533"/>
    </row>
    <row r="1279" spans="4:5" ht="15.75">
      <c r="D1279" s="533"/>
      <c r="E1279" s="533"/>
    </row>
    <row r="1280" spans="4:5" ht="15.75">
      <c r="D1280" s="533"/>
      <c r="E1280" s="533"/>
    </row>
    <row r="1281" spans="4:5" ht="15.75">
      <c r="D1281" s="533"/>
      <c r="E1281" s="533"/>
    </row>
    <row r="1282" spans="4:5" ht="15.75">
      <c r="D1282" s="533"/>
      <c r="E1282" s="533"/>
    </row>
    <row r="1283" spans="4:5" ht="15.75">
      <c r="D1283" s="533"/>
      <c r="E1283" s="533"/>
    </row>
    <row r="1284" spans="4:5" ht="15.75">
      <c r="D1284" s="533"/>
      <c r="E1284" s="533"/>
    </row>
    <row r="1285" spans="4:5" ht="15.75">
      <c r="D1285" s="533"/>
      <c r="E1285" s="533"/>
    </row>
    <row r="1286" spans="4:5" ht="15.75">
      <c r="D1286" s="533"/>
      <c r="E1286" s="533"/>
    </row>
    <row r="1287" spans="4:5" ht="15.75">
      <c r="D1287" s="533"/>
      <c r="E1287" s="533"/>
    </row>
    <row r="1288" spans="4:5" ht="15.75">
      <c r="D1288" s="533"/>
      <c r="E1288" s="533"/>
    </row>
    <row r="1289" spans="4:5" ht="15.75">
      <c r="D1289" s="533"/>
      <c r="E1289" s="533"/>
    </row>
    <row r="1290" spans="4:5" ht="15.75">
      <c r="D1290" s="533"/>
      <c r="E1290" s="533"/>
    </row>
    <row r="1291" spans="4:5" ht="15.75">
      <c r="D1291" s="533"/>
      <c r="E1291" s="533"/>
    </row>
    <row r="1292" spans="4:5" ht="15.75">
      <c r="D1292" s="533"/>
      <c r="E1292" s="533"/>
    </row>
    <row r="1293" spans="4:5" ht="15.75">
      <c r="D1293" s="533"/>
      <c r="E1293" s="533"/>
    </row>
    <row r="1294" spans="4:5" ht="15.75">
      <c r="D1294" s="533"/>
      <c r="E1294" s="533"/>
    </row>
    <row r="1295" spans="4:5" ht="15.75">
      <c r="D1295" s="533"/>
      <c r="E1295" s="533"/>
    </row>
    <row r="1296" spans="4:5" ht="15.75">
      <c r="D1296" s="533"/>
      <c r="E1296" s="533"/>
    </row>
    <row r="1297" spans="4:5" ht="15.75">
      <c r="D1297" s="533"/>
      <c r="E1297" s="533"/>
    </row>
    <row r="1298" spans="4:5" ht="15.75">
      <c r="D1298" s="533"/>
      <c r="E1298" s="533"/>
    </row>
    <row r="1299" spans="4:5" ht="15.75">
      <c r="D1299" s="533"/>
      <c r="E1299" s="533"/>
    </row>
    <row r="1300" spans="4:5" ht="15.75">
      <c r="D1300" s="533"/>
      <c r="E1300" s="533"/>
    </row>
    <row r="1301" spans="4:5" ht="15.75">
      <c r="D1301" s="533"/>
      <c r="E1301" s="533"/>
    </row>
    <row r="1302" spans="4:5" ht="15.75">
      <c r="D1302" s="533"/>
      <c r="E1302" s="533"/>
    </row>
    <row r="1303" spans="4:5" ht="15.75">
      <c r="D1303" s="533"/>
      <c r="E1303" s="533"/>
    </row>
    <row r="1304" spans="4:5" ht="15.75">
      <c r="D1304" s="533"/>
      <c r="E1304" s="533"/>
    </row>
    <row r="1305" spans="4:5" ht="15.75">
      <c r="D1305" s="533"/>
      <c r="E1305" s="533"/>
    </row>
    <row r="1306" spans="4:5" ht="15.75">
      <c r="D1306" s="533"/>
      <c r="E1306" s="533"/>
    </row>
    <row r="1307" spans="4:5" ht="15.75">
      <c r="D1307" s="533"/>
      <c r="E1307" s="533"/>
    </row>
    <row r="1308" spans="4:5" ht="15.75">
      <c r="D1308" s="533"/>
      <c r="E1308" s="533"/>
    </row>
    <row r="1309" spans="4:5" ht="15.75">
      <c r="D1309" s="533"/>
      <c r="E1309" s="533"/>
    </row>
    <row r="1310" spans="4:5" ht="15.75">
      <c r="D1310" s="533"/>
      <c r="E1310" s="533"/>
    </row>
    <row r="1311" spans="4:5" ht="15.75">
      <c r="D1311" s="533"/>
      <c r="E1311" s="533"/>
    </row>
    <row r="1312" spans="4:5" ht="15.75">
      <c r="D1312" s="533"/>
      <c r="E1312" s="533"/>
    </row>
    <row r="1313" spans="4:5" ht="15.75">
      <c r="D1313" s="533"/>
      <c r="E1313" s="533"/>
    </row>
    <row r="1314" spans="4:5" ht="15.75">
      <c r="D1314" s="533"/>
      <c r="E1314" s="533"/>
    </row>
    <row r="1315" spans="4:5" ht="15.75">
      <c r="D1315" s="533"/>
      <c r="E1315" s="533"/>
    </row>
    <row r="1316" spans="4:5" ht="15.75">
      <c r="D1316" s="533"/>
      <c r="E1316" s="533"/>
    </row>
    <row r="1317" spans="4:5" ht="15.75">
      <c r="D1317" s="533"/>
      <c r="E1317" s="533"/>
    </row>
    <row r="1318" spans="4:5" ht="15.75">
      <c r="D1318" s="533"/>
      <c r="E1318" s="533"/>
    </row>
    <row r="1319" spans="4:5" ht="15.75">
      <c r="D1319" s="533"/>
      <c r="E1319" s="533"/>
    </row>
    <row r="1320" spans="4:5" ht="15.75">
      <c r="D1320" s="533"/>
      <c r="E1320" s="533"/>
    </row>
    <row r="1321" spans="4:5" ht="15.75">
      <c r="D1321" s="533"/>
      <c r="E1321" s="533"/>
    </row>
    <row r="1322" spans="4:5" ht="15.75">
      <c r="D1322" s="533"/>
      <c r="E1322" s="533"/>
    </row>
    <row r="1323" spans="4:5" ht="15.75">
      <c r="D1323" s="533"/>
      <c r="E1323" s="533"/>
    </row>
    <row r="1324" spans="4:5" ht="15.75">
      <c r="D1324" s="533"/>
      <c r="E1324" s="533"/>
    </row>
    <row r="1325" spans="4:5" ht="15.75">
      <c r="D1325" s="533"/>
      <c r="E1325" s="533"/>
    </row>
    <row r="1326" spans="4:5" ht="15.75">
      <c r="D1326" s="533"/>
      <c r="E1326" s="533"/>
    </row>
    <row r="1327" spans="4:5" ht="15.75">
      <c r="D1327" s="533"/>
      <c r="E1327" s="533"/>
    </row>
    <row r="1328" spans="4:5" ht="15.75">
      <c r="D1328" s="533"/>
      <c r="E1328" s="533"/>
    </row>
    <row r="1329" spans="4:5" ht="15.75">
      <c r="D1329" s="533"/>
      <c r="E1329" s="533"/>
    </row>
    <row r="1330" spans="4:5" ht="15.75">
      <c r="D1330" s="533"/>
      <c r="E1330" s="533"/>
    </row>
    <row r="1331" spans="4:5" ht="15.75">
      <c r="D1331" s="533"/>
      <c r="E1331" s="533"/>
    </row>
    <row r="1332" spans="4:5" ht="15.75">
      <c r="D1332" s="533"/>
      <c r="E1332" s="533"/>
    </row>
    <row r="1333" spans="4:5" ht="15.75">
      <c r="D1333" s="533"/>
      <c r="E1333" s="533"/>
    </row>
    <row r="1334" spans="4:5" ht="15.75">
      <c r="D1334" s="533"/>
      <c r="E1334" s="533"/>
    </row>
    <row r="1335" spans="4:5" ht="15.75">
      <c r="D1335" s="533"/>
      <c r="E1335" s="533"/>
    </row>
    <row r="1336" spans="4:5" ht="15.75">
      <c r="D1336" s="533"/>
      <c r="E1336" s="533"/>
    </row>
    <row r="1337" spans="4:5" ht="15.75">
      <c r="D1337" s="533"/>
      <c r="E1337" s="533"/>
    </row>
    <row r="1338" spans="4:5" ht="15.75">
      <c r="D1338" s="533"/>
      <c r="E1338" s="533"/>
    </row>
    <row r="1339" spans="4:5" ht="15.75">
      <c r="D1339" s="533"/>
      <c r="E1339" s="533"/>
    </row>
    <row r="1340" spans="4:5" ht="15.75">
      <c r="D1340" s="533"/>
      <c r="E1340" s="533"/>
    </row>
    <row r="1341" spans="4:5" ht="15.75">
      <c r="D1341" s="533"/>
      <c r="E1341" s="533"/>
    </row>
    <row r="1342" spans="4:5" ht="15.75">
      <c r="D1342" s="533"/>
      <c r="E1342" s="533"/>
    </row>
    <row r="1343" spans="4:5" ht="15.75">
      <c r="D1343" s="533"/>
      <c r="E1343" s="533"/>
    </row>
    <row r="1344" spans="4:5" ht="15.75">
      <c r="D1344" s="533"/>
      <c r="E1344" s="533"/>
    </row>
    <row r="1345" spans="4:5" ht="15.75">
      <c r="D1345" s="533"/>
      <c r="E1345" s="533"/>
    </row>
    <row r="1346" spans="4:5" ht="15.75">
      <c r="D1346" s="533"/>
      <c r="E1346" s="533"/>
    </row>
    <row r="1347" spans="4:5" ht="15.75">
      <c r="D1347" s="533"/>
      <c r="E1347" s="533"/>
    </row>
    <row r="1348" spans="4:5" ht="15.75">
      <c r="D1348" s="533"/>
      <c r="E1348" s="533"/>
    </row>
    <row r="1349" spans="4:5" ht="15.75">
      <c r="D1349" s="533"/>
      <c r="E1349" s="533"/>
    </row>
    <row r="1350" spans="4:5" ht="15.75">
      <c r="D1350" s="533"/>
      <c r="E1350" s="533"/>
    </row>
    <row r="1351" spans="4:5" ht="15.75">
      <c r="D1351" s="533"/>
      <c r="E1351" s="533"/>
    </row>
    <row r="1352" spans="4:5" ht="15.75">
      <c r="D1352" s="533"/>
      <c r="E1352" s="533"/>
    </row>
    <row r="1353" spans="4:5" ht="15.75">
      <c r="D1353" s="533"/>
      <c r="E1353" s="533"/>
    </row>
    <row r="1354" spans="4:5" ht="15.75">
      <c r="D1354" s="533"/>
      <c r="E1354" s="533"/>
    </row>
    <row r="1355" spans="4:5" ht="15.75">
      <c r="D1355" s="533"/>
      <c r="E1355" s="533"/>
    </row>
    <row r="1356" spans="4:5" ht="15.75">
      <c r="D1356" s="533"/>
      <c r="E1356" s="533"/>
    </row>
    <row r="1357" spans="4:5" ht="15.75">
      <c r="D1357" s="533"/>
      <c r="E1357" s="533"/>
    </row>
    <row r="1358" spans="4:5" ht="15.75">
      <c r="D1358" s="533"/>
      <c r="E1358" s="533"/>
    </row>
    <row r="1359" spans="4:5" ht="15.75">
      <c r="D1359" s="533"/>
      <c r="E1359" s="533"/>
    </row>
    <row r="1360" spans="4:5" ht="15.75">
      <c r="D1360" s="533"/>
      <c r="E1360" s="533"/>
    </row>
    <row r="1361" spans="4:5" ht="15.75">
      <c r="D1361" s="533"/>
      <c r="E1361" s="533"/>
    </row>
    <row r="1362" spans="4:5" ht="15.75">
      <c r="D1362" s="533"/>
      <c r="E1362" s="533"/>
    </row>
    <row r="1363" spans="4:5" ht="15.75">
      <c r="D1363" s="533"/>
      <c r="E1363" s="533"/>
    </row>
    <row r="1364" spans="4:5" ht="15.75">
      <c r="D1364" s="533"/>
      <c r="E1364" s="533"/>
    </row>
    <row r="1365" spans="4:5" ht="15.75">
      <c r="D1365" s="533"/>
      <c r="E1365" s="533"/>
    </row>
    <row r="1366" spans="4:5" ht="15.75">
      <c r="D1366" s="533"/>
      <c r="E1366" s="533"/>
    </row>
    <row r="1367" spans="4:5" ht="15.75">
      <c r="D1367" s="533"/>
      <c r="E1367" s="533"/>
    </row>
    <row r="1368" spans="4:5" ht="15.75">
      <c r="D1368" s="533"/>
      <c r="E1368" s="533"/>
    </row>
    <row r="1369" spans="4:5" ht="15.75">
      <c r="D1369" s="533"/>
      <c r="E1369" s="533"/>
    </row>
    <row r="1370" spans="4:5" ht="15.75">
      <c r="D1370" s="533"/>
      <c r="E1370" s="533"/>
    </row>
    <row r="1371" spans="4:5" ht="15.75">
      <c r="D1371" s="533"/>
      <c r="E1371" s="533"/>
    </row>
    <row r="1372" spans="4:5" ht="15.75">
      <c r="D1372" s="533"/>
      <c r="E1372" s="533"/>
    </row>
    <row r="1373" spans="4:5" ht="15.75">
      <c r="D1373" s="533"/>
      <c r="E1373" s="533"/>
    </row>
    <row r="1374" spans="4:5" ht="15.75">
      <c r="D1374" s="533"/>
      <c r="E1374" s="533"/>
    </row>
    <row r="1375" spans="4:5" ht="15.75">
      <c r="D1375" s="533"/>
      <c r="E1375" s="533"/>
    </row>
    <row r="1376" spans="4:5" ht="15.75">
      <c r="D1376" s="533"/>
      <c r="E1376" s="533"/>
    </row>
    <row r="1377" spans="4:5" ht="15.75">
      <c r="D1377" s="533"/>
      <c r="E1377" s="533"/>
    </row>
    <row r="1378" spans="4:5" ht="15.75">
      <c r="D1378" s="533"/>
      <c r="E1378" s="533"/>
    </row>
    <row r="1379" spans="4:5" ht="15.75">
      <c r="D1379" s="533"/>
      <c r="E1379" s="533"/>
    </row>
    <row r="1380" spans="4:5" ht="15.75">
      <c r="D1380" s="533"/>
      <c r="E1380" s="533"/>
    </row>
    <row r="1381" spans="4:5" ht="15.75">
      <c r="D1381" s="533"/>
      <c r="E1381" s="533"/>
    </row>
    <row r="1382" spans="4:5" ht="15.75">
      <c r="D1382" s="533"/>
      <c r="E1382" s="533"/>
    </row>
    <row r="1383" spans="4:5" ht="15.75">
      <c r="D1383" s="533"/>
      <c r="E1383" s="533"/>
    </row>
    <row r="1384" spans="4:5" ht="15.75">
      <c r="D1384" s="533"/>
      <c r="E1384" s="533"/>
    </row>
    <row r="1385" spans="4:5" ht="15.75">
      <c r="D1385" s="533"/>
      <c r="E1385" s="533"/>
    </row>
    <row r="1386" spans="4:5" ht="15.75">
      <c r="D1386" s="533"/>
      <c r="E1386" s="533"/>
    </row>
    <row r="1387" spans="4:5" ht="15.75">
      <c r="D1387" s="533"/>
      <c r="E1387" s="533"/>
    </row>
    <row r="1388" spans="4:5" ht="15.75">
      <c r="D1388" s="533"/>
      <c r="E1388" s="533"/>
    </row>
    <row r="1389" spans="4:5" ht="15.75">
      <c r="D1389" s="533"/>
      <c r="E1389" s="533"/>
    </row>
    <row r="1390" spans="4:5" ht="15.75">
      <c r="D1390" s="533"/>
      <c r="E1390" s="533"/>
    </row>
    <row r="1391" spans="4:5" ht="15.75">
      <c r="D1391" s="533"/>
      <c r="E1391" s="533"/>
    </row>
    <row r="1392" spans="4:5" ht="15.75">
      <c r="D1392" s="533"/>
      <c r="E1392" s="533"/>
    </row>
    <row r="1393" spans="4:5" ht="15.75">
      <c r="D1393" s="533"/>
      <c r="E1393" s="533"/>
    </row>
    <row r="1394" spans="4:5" ht="15.75">
      <c r="D1394" s="533"/>
      <c r="E1394" s="533"/>
    </row>
    <row r="1395" spans="4:5" ht="15.75">
      <c r="D1395" s="533"/>
      <c r="E1395" s="533"/>
    </row>
    <row r="1396" spans="4:5" ht="15.75">
      <c r="D1396" s="533"/>
      <c r="E1396" s="533"/>
    </row>
    <row r="1397" spans="4:5" ht="15.75">
      <c r="D1397" s="533"/>
      <c r="E1397" s="533"/>
    </row>
    <row r="1398" spans="4:5" ht="15.75">
      <c r="D1398" s="533"/>
      <c r="E1398" s="533"/>
    </row>
    <row r="1399" spans="4:5" ht="15.75">
      <c r="D1399" s="533"/>
      <c r="E1399" s="533"/>
    </row>
    <row r="1400" spans="4:5" ht="15.75">
      <c r="D1400" s="533"/>
      <c r="E1400" s="533"/>
    </row>
    <row r="1401" spans="4:5" ht="15.75">
      <c r="D1401" s="533"/>
      <c r="E1401" s="533"/>
    </row>
    <row r="1402" spans="4:5" ht="15.75">
      <c r="D1402" s="533"/>
      <c r="E1402" s="533"/>
    </row>
    <row r="1403" spans="4:5" ht="15.75">
      <c r="D1403" s="533"/>
      <c r="E1403" s="533"/>
    </row>
    <row r="1404" spans="4:5" ht="15.75">
      <c r="D1404" s="533"/>
      <c r="E1404" s="533"/>
    </row>
    <row r="1405" spans="4:5" ht="15.75">
      <c r="D1405" s="533"/>
      <c r="E1405" s="533"/>
    </row>
    <row r="1406" spans="4:5" ht="15.75">
      <c r="D1406" s="533"/>
      <c r="E1406" s="533"/>
    </row>
    <row r="1407" spans="4:5" ht="15.75">
      <c r="D1407" s="533"/>
      <c r="E1407" s="533"/>
    </row>
    <row r="1408" spans="4:5" ht="15.75">
      <c r="D1408" s="533"/>
      <c r="E1408" s="533"/>
    </row>
    <row r="1409" spans="4:5" ht="15.75">
      <c r="D1409" s="533"/>
      <c r="E1409" s="533"/>
    </row>
    <row r="1410" spans="4:5" ht="15.75">
      <c r="D1410" s="533"/>
      <c r="E1410" s="533"/>
    </row>
    <row r="1411" spans="4:5" ht="15.75">
      <c r="D1411" s="533"/>
      <c r="E1411" s="533"/>
    </row>
    <row r="1412" spans="4:5" ht="15.75">
      <c r="D1412" s="533"/>
      <c r="E1412" s="533"/>
    </row>
    <row r="1413" spans="4:5" ht="15.75">
      <c r="D1413" s="533"/>
      <c r="E1413" s="533"/>
    </row>
    <row r="1414" spans="4:5" ht="15.75">
      <c r="D1414" s="533"/>
      <c r="E1414" s="533"/>
    </row>
    <row r="1415" spans="4:5" ht="15.75">
      <c r="D1415" s="533"/>
      <c r="E1415" s="533"/>
    </row>
    <row r="1416" spans="4:5" ht="15.75">
      <c r="D1416" s="533"/>
      <c r="E1416" s="533"/>
    </row>
    <row r="1417" spans="4:5" ht="15.75">
      <c r="D1417" s="533"/>
      <c r="E1417" s="533"/>
    </row>
    <row r="1418" spans="4:5" ht="15.75">
      <c r="D1418" s="533"/>
      <c r="E1418" s="533"/>
    </row>
    <row r="1419" spans="4:5" ht="15.75">
      <c r="D1419" s="533"/>
      <c r="E1419" s="533"/>
    </row>
    <row r="1420" spans="4:5" ht="15.75">
      <c r="D1420" s="533"/>
      <c r="E1420" s="533"/>
    </row>
    <row r="1421" spans="4:5" ht="15.75">
      <c r="D1421" s="533"/>
      <c r="E1421" s="533"/>
    </row>
    <row r="1422" spans="4:5" ht="15.75">
      <c r="D1422" s="533"/>
      <c r="E1422" s="533"/>
    </row>
    <row r="1423" spans="4:5" ht="15.75">
      <c r="D1423" s="533"/>
      <c r="E1423" s="533"/>
    </row>
    <row r="1424" spans="4:5" ht="15.75">
      <c r="D1424" s="533"/>
      <c r="E1424" s="533"/>
    </row>
    <row r="1425" spans="4:5" ht="15.75">
      <c r="D1425" s="533"/>
      <c r="E1425" s="533"/>
    </row>
    <row r="1426" spans="4:5" ht="15.75">
      <c r="D1426" s="533"/>
      <c r="E1426" s="533"/>
    </row>
    <row r="1427" spans="4:5" ht="15.75">
      <c r="D1427" s="533"/>
      <c r="E1427" s="533"/>
    </row>
    <row r="1428" spans="4:5" ht="15.75">
      <c r="D1428" s="533"/>
      <c r="E1428" s="533"/>
    </row>
    <row r="1429" spans="4:5" ht="15.75">
      <c r="D1429" s="533"/>
      <c r="E1429" s="533"/>
    </row>
    <row r="1430" spans="4:5" ht="15.75">
      <c r="D1430" s="533"/>
      <c r="E1430" s="533"/>
    </row>
    <row r="1431" spans="4:5" ht="15.75">
      <c r="D1431" s="533"/>
      <c r="E1431" s="533"/>
    </row>
    <row r="1432" spans="4:5" ht="15.75">
      <c r="D1432" s="533"/>
      <c r="E1432" s="533"/>
    </row>
    <row r="1433" spans="4:5" ht="15.75">
      <c r="D1433" s="533"/>
      <c r="E1433" s="533"/>
    </row>
    <row r="1434" spans="4:5" ht="15.75">
      <c r="D1434" s="533"/>
      <c r="E1434" s="533"/>
    </row>
    <row r="1435" spans="4:5" ht="15.75">
      <c r="D1435" s="533"/>
      <c r="E1435" s="533"/>
    </row>
    <row r="1436" spans="4:5" ht="15.75">
      <c r="D1436" s="533"/>
      <c r="E1436" s="533"/>
    </row>
    <row r="1437" spans="4:5" ht="15.75">
      <c r="D1437" s="533"/>
      <c r="E1437" s="533"/>
    </row>
    <row r="1438" spans="4:5" ht="15.75">
      <c r="D1438" s="533"/>
      <c r="E1438" s="533"/>
    </row>
    <row r="1439" spans="4:5" ht="15.75">
      <c r="D1439" s="533"/>
      <c r="E1439" s="533"/>
    </row>
    <row r="1440" spans="4:5" ht="15.75">
      <c r="D1440" s="533"/>
      <c r="E1440" s="533"/>
    </row>
    <row r="1441" spans="4:5" ht="15.75">
      <c r="D1441" s="533"/>
      <c r="E1441" s="533"/>
    </row>
    <row r="1442" spans="4:5" ht="15.75">
      <c r="D1442" s="533"/>
      <c r="E1442" s="533"/>
    </row>
    <row r="1443" spans="4:5" ht="15.75">
      <c r="D1443" s="533"/>
      <c r="E1443" s="533"/>
    </row>
    <row r="1444" spans="4:5" ht="15.75">
      <c r="D1444" s="533"/>
      <c r="E1444" s="533"/>
    </row>
    <row r="1445" spans="4:5" ht="15.75">
      <c r="D1445" s="533"/>
      <c r="E1445" s="533"/>
    </row>
    <row r="1446" spans="4:5" ht="15.75">
      <c r="D1446" s="533"/>
      <c r="E1446" s="533"/>
    </row>
    <row r="1447" spans="4:5" ht="15.75">
      <c r="D1447" s="533"/>
      <c r="E1447" s="533"/>
    </row>
    <row r="1448" spans="4:5" ht="15.75">
      <c r="D1448" s="533"/>
      <c r="E1448" s="533"/>
    </row>
    <row r="1449" spans="4:5" ht="15.75">
      <c r="D1449" s="533"/>
      <c r="E1449" s="533"/>
    </row>
    <row r="1450" spans="4:5" ht="15.75">
      <c r="D1450" s="533"/>
      <c r="E1450" s="533"/>
    </row>
    <row r="1451" spans="4:5" ht="15.75">
      <c r="D1451" s="533"/>
      <c r="E1451" s="533"/>
    </row>
    <row r="1452" spans="4:5" ht="15.75">
      <c r="D1452" s="533"/>
      <c r="E1452" s="533"/>
    </row>
    <row r="1453" spans="4:5" ht="15.75">
      <c r="D1453" s="533"/>
      <c r="E1453" s="533"/>
    </row>
    <row r="1454" spans="4:5" ht="15.75">
      <c r="D1454" s="533"/>
      <c r="E1454" s="533"/>
    </row>
    <row r="1455" spans="4:5" ht="15.75">
      <c r="D1455" s="533"/>
      <c r="E1455" s="533"/>
    </row>
    <row r="1456" spans="4:5" ht="15.75">
      <c r="D1456" s="533"/>
      <c r="E1456" s="533"/>
    </row>
    <row r="1457" spans="4:5" ht="15.75">
      <c r="D1457" s="533"/>
      <c r="E1457" s="533"/>
    </row>
    <row r="1458" spans="4:5" ht="15.75">
      <c r="D1458" s="533"/>
      <c r="E1458" s="533"/>
    </row>
    <row r="1459" spans="4:5" ht="15.75">
      <c r="D1459" s="533"/>
      <c r="E1459" s="533"/>
    </row>
    <row r="1460" spans="4:5" ht="15.75">
      <c r="D1460" s="533"/>
      <c r="E1460" s="533"/>
    </row>
    <row r="1461" spans="4:5" ht="15.75">
      <c r="D1461" s="533"/>
      <c r="E1461" s="533"/>
    </row>
    <row r="1462" spans="4:5" ht="15.75">
      <c r="D1462" s="533"/>
      <c r="E1462" s="533"/>
    </row>
    <row r="1463" spans="4:5" ht="15.75">
      <c r="D1463" s="533"/>
      <c r="E1463" s="533"/>
    </row>
    <row r="1464" spans="4:5" ht="15.75">
      <c r="D1464" s="533"/>
      <c r="E1464" s="533"/>
    </row>
    <row r="1465" spans="4:5" ht="15.75">
      <c r="D1465" s="533"/>
      <c r="E1465" s="533"/>
    </row>
    <row r="1466" spans="4:5" ht="15.75">
      <c r="D1466" s="533"/>
      <c r="E1466" s="533"/>
    </row>
    <row r="1467" spans="4:5" ht="15.75">
      <c r="D1467" s="533"/>
      <c r="E1467" s="533"/>
    </row>
    <row r="1468" spans="4:5" ht="15.75">
      <c r="D1468" s="533"/>
      <c r="E1468" s="533"/>
    </row>
    <row r="1469" spans="4:5" ht="15.75">
      <c r="D1469" s="533"/>
      <c r="E1469" s="533"/>
    </row>
    <row r="1470" spans="4:5" ht="15.75">
      <c r="D1470" s="533"/>
      <c r="E1470" s="533"/>
    </row>
    <row r="1471" spans="4:5" ht="15.75">
      <c r="D1471" s="533"/>
      <c r="E1471" s="533"/>
    </row>
    <row r="1472" spans="4:5" ht="15.75">
      <c r="D1472" s="533"/>
      <c r="E1472" s="533"/>
    </row>
    <row r="1473" spans="4:5" ht="15.75">
      <c r="D1473" s="533"/>
      <c r="E1473" s="533"/>
    </row>
    <row r="1474" spans="4:5" ht="15.75">
      <c r="D1474" s="533"/>
      <c r="E1474" s="533"/>
    </row>
    <row r="1475" spans="4:5" ht="15.75">
      <c r="D1475" s="533"/>
      <c r="E1475" s="533"/>
    </row>
    <row r="1476" spans="4:5" ht="15.75">
      <c r="D1476" s="533"/>
      <c r="E1476" s="533"/>
    </row>
    <row r="1477" spans="4:5" ht="15.75">
      <c r="D1477" s="533"/>
      <c r="E1477" s="533"/>
    </row>
    <row r="1478" spans="4:5" ht="15.75">
      <c r="D1478" s="533"/>
      <c r="E1478" s="533"/>
    </row>
    <row r="1479" spans="4:5" ht="15.75">
      <c r="D1479" s="533"/>
      <c r="E1479" s="533"/>
    </row>
    <row r="1480" spans="4:5" ht="15.75">
      <c r="D1480" s="533"/>
      <c r="E1480" s="533"/>
    </row>
    <row r="1481" spans="4:5" ht="15.75">
      <c r="D1481" s="533"/>
      <c r="E1481" s="533"/>
    </row>
    <row r="1482" spans="4:5" ht="15.75">
      <c r="D1482" s="533"/>
      <c r="E1482" s="533"/>
    </row>
    <row r="1483" spans="4:5" ht="15.75">
      <c r="D1483" s="533"/>
      <c r="E1483" s="533"/>
    </row>
    <row r="1484" spans="4:5" ht="15.75">
      <c r="D1484" s="533"/>
      <c r="E1484" s="533"/>
    </row>
    <row r="1485" spans="4:5" ht="15.75">
      <c r="D1485" s="533"/>
      <c r="E1485" s="533"/>
    </row>
    <row r="1486" spans="4:5" ht="15.75">
      <c r="D1486" s="533"/>
      <c r="E1486" s="533"/>
    </row>
    <row r="1487" spans="4:5" ht="15.75">
      <c r="D1487" s="533"/>
      <c r="E1487" s="533"/>
    </row>
    <row r="1488" spans="4:5" ht="15.75">
      <c r="D1488" s="533"/>
      <c r="E1488" s="533"/>
    </row>
    <row r="1489" spans="4:5" ht="15.75">
      <c r="D1489" s="533"/>
      <c r="E1489" s="533"/>
    </row>
    <row r="1490" spans="4:5" ht="15.75">
      <c r="D1490" s="533"/>
      <c r="E1490" s="533"/>
    </row>
    <row r="1491" spans="4:5" ht="15.75">
      <c r="D1491" s="533"/>
      <c r="E1491" s="533"/>
    </row>
    <row r="1492" spans="4:5" ht="15.75">
      <c r="D1492" s="533"/>
      <c r="E1492" s="533"/>
    </row>
    <row r="1493" spans="4:5" ht="15.75">
      <c r="D1493" s="533"/>
      <c r="E1493" s="533"/>
    </row>
    <row r="1494" spans="4:5" ht="15.75">
      <c r="D1494" s="533"/>
      <c r="E1494" s="533"/>
    </row>
    <row r="1495" spans="4:5" ht="15.75">
      <c r="D1495" s="533"/>
      <c r="E1495" s="533"/>
    </row>
    <row r="1496" spans="4:5" ht="15.75">
      <c r="D1496" s="533"/>
      <c r="E1496" s="533"/>
    </row>
    <row r="1497" spans="4:5" ht="15.75">
      <c r="D1497" s="533"/>
      <c r="E1497" s="533"/>
    </row>
    <row r="1498" spans="4:5" ht="15.75">
      <c r="D1498" s="533"/>
      <c r="E1498" s="533"/>
    </row>
    <row r="1499" spans="4:5" ht="15.75">
      <c r="D1499" s="533"/>
      <c r="E1499" s="533"/>
    </row>
    <row r="1500" spans="4:5" ht="15.75">
      <c r="D1500" s="533"/>
      <c r="E1500" s="533"/>
    </row>
    <row r="1501" spans="4:5" ht="15.75">
      <c r="D1501" s="533"/>
      <c r="E1501" s="533"/>
    </row>
    <row r="1502" spans="4:5" ht="15.75">
      <c r="D1502" s="533"/>
      <c r="E1502" s="533"/>
    </row>
    <row r="1503" spans="4:5" ht="15.75">
      <c r="D1503" s="533"/>
      <c r="E1503" s="533"/>
    </row>
    <row r="1504" spans="4:5" ht="15.75">
      <c r="D1504" s="533"/>
      <c r="E1504" s="533"/>
    </row>
    <row r="1505" spans="4:5" ht="15.75">
      <c r="D1505" s="533"/>
      <c r="E1505" s="533"/>
    </row>
    <row r="1506" spans="4:5" ht="15.75">
      <c r="D1506" s="533"/>
      <c r="E1506" s="533"/>
    </row>
    <row r="1507" spans="4:5" ht="15.75">
      <c r="D1507" s="533"/>
      <c r="E1507" s="533"/>
    </row>
    <row r="1508" spans="4:5" ht="15.75">
      <c r="D1508" s="533"/>
      <c r="E1508" s="533"/>
    </row>
    <row r="1509" spans="4:5" ht="15.75">
      <c r="D1509" s="533"/>
      <c r="E1509" s="533"/>
    </row>
    <row r="1510" spans="4:5" ht="15.75">
      <c r="D1510" s="533"/>
      <c r="E1510" s="533"/>
    </row>
    <row r="1511" spans="4:5" ht="15.75">
      <c r="D1511" s="533"/>
      <c r="E1511" s="533"/>
    </row>
    <row r="1512" spans="4:5" ht="15.75">
      <c r="D1512" s="533"/>
      <c r="E1512" s="533"/>
    </row>
    <row r="1513" spans="4:5" ht="15.75">
      <c r="D1513" s="533"/>
      <c r="E1513" s="533"/>
    </row>
    <row r="1514" spans="4:5" ht="15.75">
      <c r="D1514" s="533"/>
      <c r="E1514" s="533"/>
    </row>
    <row r="1515" spans="4:5" ht="15.75">
      <c r="D1515" s="533"/>
      <c r="E1515" s="533"/>
    </row>
    <row r="1516" spans="4:5" ht="15.75">
      <c r="D1516" s="533"/>
      <c r="E1516" s="533"/>
    </row>
    <row r="1517" spans="4:5" ht="15.75">
      <c r="D1517" s="533"/>
      <c r="E1517" s="533"/>
    </row>
    <row r="1518" spans="4:5" ht="15.75">
      <c r="D1518" s="533"/>
      <c r="E1518" s="533"/>
    </row>
    <row r="1519" spans="4:5" ht="15.75">
      <c r="D1519" s="533"/>
      <c r="E1519" s="533"/>
    </row>
    <row r="1520" spans="4:5" ht="15.75">
      <c r="D1520" s="533"/>
      <c r="E1520" s="533"/>
    </row>
    <row r="1521" spans="4:5" ht="15.75">
      <c r="D1521" s="533"/>
      <c r="E1521" s="533"/>
    </row>
    <row r="1522" spans="4:5" ht="15.75">
      <c r="D1522" s="533"/>
      <c r="E1522" s="533"/>
    </row>
    <row r="1523" spans="4:5" ht="15.75">
      <c r="D1523" s="533"/>
      <c r="E1523" s="533"/>
    </row>
    <row r="1524" spans="4:5" ht="15.75">
      <c r="D1524" s="533"/>
      <c r="E1524" s="533"/>
    </row>
    <row r="1525" spans="4:5" ht="15.75">
      <c r="D1525" s="533"/>
      <c r="E1525" s="533"/>
    </row>
    <row r="1526" spans="4:5" ht="15.75">
      <c r="D1526" s="533"/>
      <c r="E1526" s="533"/>
    </row>
    <row r="1527" spans="4:5" ht="15.75">
      <c r="D1527" s="533"/>
      <c r="E1527" s="533"/>
    </row>
    <row r="1528" spans="4:5" ht="15.75">
      <c r="D1528" s="533"/>
      <c r="E1528" s="533"/>
    </row>
    <row r="1529" spans="4:5" ht="15.75">
      <c r="D1529" s="533"/>
      <c r="E1529" s="533"/>
    </row>
    <row r="1530" spans="4:5" ht="15.75">
      <c r="D1530" s="533"/>
      <c r="E1530" s="533"/>
    </row>
    <row r="1531" spans="4:5" ht="15.75">
      <c r="D1531" s="533"/>
      <c r="E1531" s="533"/>
    </row>
    <row r="1532" spans="4:5" ht="15.75">
      <c r="D1532" s="533"/>
      <c r="E1532" s="533"/>
    </row>
    <row r="1533" spans="4:5" ht="15.75">
      <c r="D1533" s="533"/>
      <c r="E1533" s="533"/>
    </row>
    <row r="1534" spans="4:5" ht="15.75">
      <c r="D1534" s="533"/>
      <c r="E1534" s="533"/>
    </row>
    <row r="1535" spans="4:5" ht="15.75">
      <c r="D1535" s="533"/>
      <c r="E1535" s="533"/>
    </row>
    <row r="1536" spans="4:5" ht="15.75">
      <c r="D1536" s="533"/>
      <c r="E1536" s="533"/>
    </row>
    <row r="1537" spans="4:5" ht="15.75">
      <c r="D1537" s="533"/>
      <c r="E1537" s="533"/>
    </row>
    <row r="1538" spans="4:5" ht="15.75">
      <c r="D1538" s="533"/>
      <c r="E1538" s="533"/>
    </row>
    <row r="1539" spans="4:5" ht="15.75">
      <c r="D1539" s="533"/>
      <c r="E1539" s="533"/>
    </row>
    <row r="1540" spans="4:5" ht="15.75">
      <c r="D1540" s="533"/>
      <c r="E1540" s="533"/>
    </row>
    <row r="1541" spans="4:5" ht="15.75">
      <c r="D1541" s="533"/>
      <c r="E1541" s="533"/>
    </row>
    <row r="1542" spans="4:5" ht="15.75">
      <c r="D1542" s="533"/>
      <c r="E1542" s="533"/>
    </row>
    <row r="1543" spans="4:5" ht="15.75">
      <c r="D1543" s="533"/>
      <c r="E1543" s="533"/>
    </row>
    <row r="1544" spans="4:5" ht="15.75">
      <c r="D1544" s="533"/>
      <c r="E1544" s="533"/>
    </row>
    <row r="1545" spans="4:5" ht="15.75">
      <c r="D1545" s="533"/>
      <c r="E1545" s="533"/>
    </row>
    <row r="1546" spans="4:5" ht="15.75">
      <c r="D1546" s="533"/>
      <c r="E1546" s="533"/>
    </row>
    <row r="1547" spans="4:5" ht="15.75">
      <c r="D1547" s="533"/>
      <c r="E1547" s="533"/>
    </row>
    <row r="1548" spans="4:5" ht="15.75">
      <c r="D1548" s="533"/>
      <c r="E1548" s="533"/>
    </row>
    <row r="1549" spans="4:5" ht="15.75">
      <c r="D1549" s="533"/>
      <c r="E1549" s="533"/>
    </row>
    <row r="1550" spans="4:5" ht="15.75">
      <c r="D1550" s="533"/>
      <c r="E1550" s="533"/>
    </row>
    <row r="1551" spans="4:5" ht="15.75">
      <c r="D1551" s="533"/>
      <c r="E1551" s="533"/>
    </row>
    <row r="1552" spans="4:5" ht="15.75">
      <c r="D1552" s="533"/>
      <c r="E1552" s="533"/>
    </row>
    <row r="1553" spans="4:5" ht="15.75">
      <c r="D1553" s="533"/>
      <c r="E1553" s="533"/>
    </row>
    <row r="1554" spans="4:5" ht="15.75">
      <c r="D1554" s="533"/>
      <c r="E1554" s="533"/>
    </row>
    <row r="1555" spans="4:5" ht="15.75">
      <c r="D1555" s="533"/>
      <c r="E1555" s="533"/>
    </row>
    <row r="1556" spans="4:5" ht="15.75">
      <c r="D1556" s="533"/>
      <c r="E1556" s="533"/>
    </row>
    <row r="1557" spans="4:5" ht="15.75">
      <c r="D1557" s="533"/>
      <c r="E1557" s="533"/>
    </row>
    <row r="1558" spans="4:5" ht="15.75">
      <c r="D1558" s="533"/>
      <c r="E1558" s="533"/>
    </row>
    <row r="1559" spans="4:5" ht="15.75">
      <c r="D1559" s="533"/>
      <c r="E1559" s="533"/>
    </row>
    <row r="1560" spans="4:5" ht="15.75">
      <c r="D1560" s="533"/>
      <c r="E1560" s="533"/>
    </row>
    <row r="1561" spans="4:5" ht="15.75">
      <c r="D1561" s="533"/>
      <c r="E1561" s="533"/>
    </row>
    <row r="1562" spans="4:5" ht="15.75">
      <c r="D1562" s="533"/>
      <c r="E1562" s="533"/>
    </row>
    <row r="1563" spans="4:5" ht="15.75">
      <c r="D1563" s="533"/>
      <c r="E1563" s="533"/>
    </row>
    <row r="1564" spans="4:5" ht="15.75">
      <c r="D1564" s="533"/>
      <c r="E1564" s="533"/>
    </row>
    <row r="1565" spans="4:5" ht="15.75">
      <c r="D1565" s="533"/>
      <c r="E1565" s="533"/>
    </row>
    <row r="1566" spans="4:5" ht="15.75">
      <c r="D1566" s="533"/>
      <c r="E1566" s="533"/>
    </row>
    <row r="1567" spans="4:5" ht="15.75">
      <c r="D1567" s="533"/>
      <c r="E1567" s="533"/>
    </row>
    <row r="1568" spans="4:5" ht="15.75">
      <c r="D1568" s="533"/>
      <c r="E1568" s="533"/>
    </row>
    <row r="1569" spans="4:5" ht="15.75">
      <c r="D1569" s="533"/>
      <c r="E1569" s="533"/>
    </row>
    <row r="1570" spans="4:5" ht="15.75">
      <c r="D1570" s="533"/>
      <c r="E1570" s="533"/>
    </row>
    <row r="1571" spans="4:5" ht="15.75">
      <c r="D1571" s="533"/>
      <c r="E1571" s="533"/>
    </row>
    <row r="1572" spans="4:5" ht="15.75">
      <c r="D1572" s="533"/>
      <c r="E1572" s="533"/>
    </row>
    <row r="1573" spans="4:5" ht="15.75">
      <c r="D1573" s="533"/>
      <c r="E1573" s="533"/>
    </row>
    <row r="1574" spans="4:5" ht="15.75">
      <c r="D1574" s="533"/>
      <c r="E1574" s="533"/>
    </row>
    <row r="1575" spans="4:5" ht="15.75">
      <c r="D1575" s="533"/>
      <c r="E1575" s="533"/>
    </row>
    <row r="1576" spans="4:5" ht="15.75">
      <c r="D1576" s="533"/>
      <c r="E1576" s="533"/>
    </row>
    <row r="1577" spans="4:5" ht="15.75">
      <c r="D1577" s="533"/>
      <c r="E1577" s="533"/>
    </row>
    <row r="1578" spans="4:5" ht="15.75">
      <c r="D1578" s="533"/>
      <c r="E1578" s="533"/>
    </row>
    <row r="1579" spans="4:5" ht="15.75">
      <c r="D1579" s="533"/>
      <c r="E1579" s="533"/>
    </row>
    <row r="1580" spans="4:5" ht="15.75">
      <c r="D1580" s="533"/>
      <c r="E1580" s="533"/>
    </row>
    <row r="1581" spans="4:5" ht="15.75">
      <c r="D1581" s="533"/>
      <c r="E1581" s="533"/>
    </row>
    <row r="1582" spans="4:5" ht="15.75">
      <c r="D1582" s="533"/>
      <c r="E1582" s="533"/>
    </row>
    <row r="1583" spans="4:5" ht="15.75">
      <c r="D1583" s="533"/>
      <c r="E1583" s="533"/>
    </row>
    <row r="1584" spans="4:5" ht="15.75">
      <c r="D1584" s="533"/>
      <c r="E1584" s="533"/>
    </row>
    <row r="1585" spans="4:5" ht="15.75">
      <c r="D1585" s="533"/>
      <c r="E1585" s="533"/>
    </row>
    <row r="1586" spans="4:5" ht="15.75">
      <c r="D1586" s="533"/>
      <c r="E1586" s="533"/>
    </row>
    <row r="1587" spans="4:5" ht="15.75">
      <c r="D1587" s="533"/>
      <c r="E1587" s="533"/>
    </row>
    <row r="1588" spans="4:5" ht="15.75">
      <c r="D1588" s="533"/>
      <c r="E1588" s="533"/>
    </row>
    <row r="1589" spans="4:5" ht="15.75">
      <c r="D1589" s="533"/>
      <c r="E1589" s="533"/>
    </row>
    <row r="1590" spans="4:5" ht="15.75">
      <c r="D1590" s="533"/>
      <c r="E1590" s="533"/>
    </row>
    <row r="1591" spans="4:5" ht="15.75">
      <c r="D1591" s="533"/>
      <c r="E1591" s="533"/>
    </row>
    <row r="1592" spans="4:5" ht="15.75">
      <c r="D1592" s="533"/>
      <c r="E1592" s="533"/>
    </row>
    <row r="1593" spans="4:5" ht="15.75">
      <c r="D1593" s="533"/>
      <c r="E1593" s="533"/>
    </row>
    <row r="1594" spans="4:5" ht="15.75">
      <c r="D1594" s="533"/>
      <c r="E1594" s="533"/>
    </row>
    <row r="1595" spans="4:5" ht="15.75">
      <c r="D1595" s="533"/>
      <c r="E1595" s="533"/>
    </row>
    <row r="1596" spans="4:5" ht="15.75">
      <c r="D1596" s="533"/>
      <c r="E1596" s="533"/>
    </row>
    <row r="1597" spans="4:5" ht="15.75">
      <c r="D1597" s="533"/>
      <c r="E1597" s="533"/>
    </row>
    <row r="1598" spans="4:5" ht="15.75">
      <c r="D1598" s="533"/>
      <c r="E1598" s="533"/>
    </row>
    <row r="1599" spans="4:5" ht="15.75">
      <c r="D1599" s="533"/>
      <c r="E1599" s="533"/>
    </row>
    <row r="1600" spans="4:5" ht="15.75">
      <c r="D1600" s="533"/>
      <c r="E1600" s="533"/>
    </row>
    <row r="1601" spans="4:5" ht="15.75">
      <c r="D1601" s="533"/>
      <c r="E1601" s="533"/>
    </row>
    <row r="1602" spans="4:5" ht="15.75">
      <c r="D1602" s="533"/>
      <c r="E1602" s="533"/>
    </row>
    <row r="1603" spans="4:5" ht="15.75">
      <c r="D1603" s="533"/>
      <c r="E1603" s="533"/>
    </row>
    <row r="1604" spans="4:5" ht="15.75">
      <c r="D1604" s="533"/>
      <c r="E1604" s="533"/>
    </row>
    <row r="1605" spans="4:5" ht="15.75">
      <c r="D1605" s="533"/>
      <c r="E1605" s="533"/>
    </row>
    <row r="1606" spans="4:5" ht="15.75">
      <c r="D1606" s="533"/>
      <c r="E1606" s="533"/>
    </row>
    <row r="1607" spans="4:5" ht="15.75">
      <c r="D1607" s="533"/>
      <c r="E1607" s="533"/>
    </row>
    <row r="1608" spans="4:5" ht="15.75">
      <c r="D1608" s="533"/>
      <c r="E1608" s="533"/>
    </row>
    <row r="1609" spans="4:5" ht="15.75">
      <c r="D1609" s="533"/>
      <c r="E1609" s="533"/>
    </row>
    <row r="1610" spans="4:5" ht="15.75">
      <c r="D1610" s="533"/>
      <c r="E1610" s="533"/>
    </row>
    <row r="1611" spans="4:5" ht="15.75">
      <c r="D1611" s="533"/>
      <c r="E1611" s="533"/>
    </row>
    <row r="1612" spans="4:5" ht="15.75">
      <c r="D1612" s="533"/>
      <c r="E1612" s="533"/>
    </row>
    <row r="1613" spans="4:5" ht="15.75">
      <c r="D1613" s="533"/>
      <c r="E1613" s="533"/>
    </row>
    <row r="1614" spans="4:5" ht="15.75">
      <c r="D1614" s="533"/>
      <c r="E1614" s="533"/>
    </row>
    <row r="1615" spans="4:5" ht="15.75">
      <c r="D1615" s="533"/>
      <c r="E1615" s="533"/>
    </row>
    <row r="1616" spans="4:5" ht="15.75">
      <c r="D1616" s="533"/>
      <c r="E1616" s="533"/>
    </row>
    <row r="1617" spans="4:5" ht="15.75">
      <c r="D1617" s="533"/>
      <c r="E1617" s="533"/>
    </row>
    <row r="1618" spans="4:5" ht="15.75">
      <c r="D1618" s="533"/>
      <c r="E1618" s="533"/>
    </row>
    <row r="1619" spans="4:5" ht="15.75">
      <c r="D1619" s="533"/>
      <c r="E1619" s="533"/>
    </row>
    <row r="1620" spans="4:5" ht="15.75">
      <c r="D1620" s="533"/>
      <c r="E1620" s="533"/>
    </row>
    <row r="1621" spans="4:5" ht="15.75">
      <c r="D1621" s="533"/>
      <c r="E1621" s="533"/>
    </row>
    <row r="1622" spans="4:5" ht="15.75">
      <c r="D1622" s="533"/>
      <c r="E1622" s="533"/>
    </row>
    <row r="1623" spans="4:5" ht="15.75">
      <c r="D1623" s="533"/>
      <c r="E1623" s="533"/>
    </row>
    <row r="1624" spans="4:5" ht="15.75">
      <c r="D1624" s="533"/>
      <c r="E1624" s="533"/>
    </row>
    <row r="1625" spans="4:5" ht="15.75">
      <c r="D1625" s="533"/>
      <c r="E1625" s="533"/>
    </row>
    <row r="1626" spans="4:5" ht="15.75">
      <c r="D1626" s="533"/>
      <c r="E1626" s="533"/>
    </row>
    <row r="1627" spans="4:5" ht="15.75">
      <c r="D1627" s="533"/>
      <c r="E1627" s="533"/>
    </row>
    <row r="1628" spans="4:5" ht="15.75">
      <c r="D1628" s="533"/>
      <c r="E1628" s="533"/>
    </row>
    <row r="1629" spans="4:5" ht="15.75">
      <c r="D1629" s="533"/>
      <c r="E1629" s="533"/>
    </row>
    <row r="1630" spans="4:5" ht="15.75">
      <c r="D1630" s="533"/>
      <c r="E1630" s="533"/>
    </row>
    <row r="1631" spans="4:5" ht="15.75">
      <c r="D1631" s="533"/>
      <c r="E1631" s="533"/>
    </row>
    <row r="1632" spans="4:5" ht="15.75">
      <c r="D1632" s="533"/>
      <c r="E1632" s="533"/>
    </row>
    <row r="1633" spans="4:5" ht="15.75">
      <c r="D1633" s="533"/>
      <c r="E1633" s="533"/>
    </row>
    <row r="1634" spans="4:5" ht="15.75">
      <c r="D1634" s="533"/>
      <c r="E1634" s="533"/>
    </row>
    <row r="1635" spans="4:5" ht="15.75">
      <c r="D1635" s="533"/>
      <c r="E1635" s="533"/>
    </row>
    <row r="1636" spans="4:5" ht="15.75">
      <c r="D1636" s="533"/>
      <c r="E1636" s="533"/>
    </row>
    <row r="1637" spans="4:5" ht="15.75">
      <c r="D1637" s="533"/>
      <c r="E1637" s="533"/>
    </row>
    <row r="1638" spans="4:5" ht="15.75">
      <c r="D1638" s="533"/>
      <c r="E1638" s="533"/>
    </row>
    <row r="1639" spans="4:5" ht="15.75">
      <c r="D1639" s="533"/>
      <c r="E1639" s="533"/>
    </row>
    <row r="1640" spans="4:5" ht="15.75">
      <c r="D1640" s="533"/>
      <c r="E1640" s="533"/>
    </row>
    <row r="1641" spans="4:5" ht="15.75">
      <c r="D1641" s="533"/>
      <c r="E1641" s="533"/>
    </row>
    <row r="1642" spans="4:5" ht="15.75">
      <c r="D1642" s="533"/>
      <c r="E1642" s="533"/>
    </row>
    <row r="1643" spans="4:5" ht="15.75">
      <c r="D1643" s="533"/>
      <c r="E1643" s="533"/>
    </row>
    <row r="1644" spans="4:5" ht="15.75">
      <c r="D1644" s="533"/>
      <c r="E1644" s="533"/>
    </row>
    <row r="1645" spans="4:5" ht="15.75">
      <c r="D1645" s="533"/>
      <c r="E1645" s="533"/>
    </row>
    <row r="1646" spans="4:5" ht="15.75">
      <c r="D1646" s="533"/>
      <c r="E1646" s="533"/>
    </row>
    <row r="1647" spans="4:5" ht="15.75">
      <c r="D1647" s="533"/>
      <c r="E1647" s="533"/>
    </row>
    <row r="1648" spans="4:5" ht="15.75">
      <c r="D1648" s="533"/>
      <c r="E1648" s="533"/>
    </row>
    <row r="1649" spans="4:5" ht="15.75">
      <c r="D1649" s="533"/>
      <c r="E1649" s="533"/>
    </row>
    <row r="1650" spans="4:5" ht="15.75">
      <c r="D1650" s="533"/>
      <c r="E1650" s="533"/>
    </row>
    <row r="1651" spans="4:5" ht="15.75">
      <c r="D1651" s="533"/>
      <c r="E1651" s="533"/>
    </row>
    <row r="1652" spans="4:5" ht="15.75">
      <c r="D1652" s="533"/>
      <c r="E1652" s="533"/>
    </row>
    <row r="1653" spans="4:5" ht="15.75">
      <c r="D1653" s="533"/>
      <c r="E1653" s="533"/>
    </row>
    <row r="1654" spans="4:5" ht="15.75">
      <c r="D1654" s="533"/>
      <c r="E1654" s="533"/>
    </row>
    <row r="1655" spans="4:5" ht="15.75">
      <c r="D1655" s="533"/>
      <c r="E1655" s="533"/>
    </row>
    <row r="1656" spans="4:5" ht="15.75">
      <c r="D1656" s="533"/>
      <c r="E1656" s="533"/>
    </row>
    <row r="1657" spans="4:5" ht="15.75">
      <c r="D1657" s="533"/>
      <c r="E1657" s="533"/>
    </row>
    <row r="1658" spans="4:5" ht="15.75">
      <c r="D1658" s="533"/>
      <c r="E1658" s="533"/>
    </row>
    <row r="1659" spans="4:5" ht="15.75">
      <c r="D1659" s="533"/>
      <c r="E1659" s="533"/>
    </row>
    <row r="1660" spans="4:5" ht="15.75">
      <c r="D1660" s="533"/>
      <c r="E1660" s="533"/>
    </row>
    <row r="1661" spans="4:5" ht="15.75">
      <c r="D1661" s="533"/>
      <c r="E1661" s="533"/>
    </row>
    <row r="1662" spans="4:5" ht="15.75">
      <c r="D1662" s="533"/>
      <c r="E1662" s="533"/>
    </row>
    <row r="1663" spans="4:5" ht="15.75">
      <c r="D1663" s="533"/>
      <c r="E1663" s="533"/>
    </row>
    <row r="1664" spans="4:5" ht="15.75">
      <c r="D1664" s="533"/>
      <c r="E1664" s="533"/>
    </row>
    <row r="1665" spans="4:5" ht="15.75">
      <c r="D1665" s="533"/>
      <c r="E1665" s="533"/>
    </row>
    <row r="1666" spans="4:5" ht="15.75">
      <c r="D1666" s="533"/>
      <c r="E1666" s="533"/>
    </row>
    <row r="1667" spans="4:5" ht="15.75">
      <c r="D1667" s="533"/>
      <c r="E1667" s="533"/>
    </row>
    <row r="1668" spans="4:5" ht="15.75">
      <c r="D1668" s="533"/>
      <c r="E1668" s="533"/>
    </row>
    <row r="1669" spans="4:5" ht="15.75">
      <c r="D1669" s="533"/>
      <c r="E1669" s="533"/>
    </row>
    <row r="1670" spans="4:5" ht="15.75">
      <c r="D1670" s="533"/>
      <c r="E1670" s="533"/>
    </row>
    <row r="1671" spans="4:5" ht="15.75">
      <c r="D1671" s="533"/>
      <c r="E1671" s="533"/>
    </row>
    <row r="1672" spans="4:5" ht="15.75">
      <c r="D1672" s="533"/>
      <c r="E1672" s="533"/>
    </row>
    <row r="1673" spans="4:5" ht="15.75">
      <c r="D1673" s="533"/>
      <c r="E1673" s="533"/>
    </row>
    <row r="1674" spans="4:5" ht="15.75">
      <c r="D1674" s="533"/>
      <c r="E1674" s="533"/>
    </row>
    <row r="1675" spans="4:5" ht="15.75">
      <c r="D1675" s="533"/>
      <c r="E1675" s="533"/>
    </row>
    <row r="1676" spans="4:5" ht="15.75">
      <c r="D1676" s="533"/>
      <c r="E1676" s="533"/>
    </row>
    <row r="1677" spans="4:5" ht="15.75">
      <c r="D1677" s="533"/>
      <c r="E1677" s="533"/>
    </row>
    <row r="1678" spans="4:5" ht="15.75">
      <c r="D1678" s="533"/>
      <c r="E1678" s="533"/>
    </row>
    <row r="1679" spans="4:5" ht="15.75">
      <c r="D1679" s="533"/>
      <c r="E1679" s="533"/>
    </row>
    <row r="1680" spans="4:5" ht="15.75">
      <c r="D1680" s="533"/>
      <c r="E1680" s="533"/>
    </row>
    <row r="1681" spans="4:5" ht="15.75">
      <c r="D1681" s="533"/>
      <c r="E1681" s="533"/>
    </row>
    <row r="1682" spans="4:5" ht="15.75">
      <c r="D1682" s="533"/>
      <c r="E1682" s="533"/>
    </row>
    <row r="1683" spans="4:5" ht="15.75">
      <c r="D1683" s="533"/>
      <c r="E1683" s="533"/>
    </row>
    <row r="1684" spans="4:5" ht="15.75">
      <c r="D1684" s="533"/>
      <c r="E1684" s="533"/>
    </row>
    <row r="1685" spans="4:5" ht="15.75">
      <c r="D1685" s="533"/>
      <c r="E1685" s="533"/>
    </row>
    <row r="1686" spans="4:5" ht="15.75">
      <c r="D1686" s="533"/>
      <c r="E1686" s="533"/>
    </row>
    <row r="1687" spans="4:5" ht="15.75">
      <c r="D1687" s="533"/>
      <c r="E1687" s="533"/>
    </row>
    <row r="1688" spans="4:5" ht="15.75">
      <c r="D1688" s="533"/>
      <c r="E1688" s="533"/>
    </row>
    <row r="1689" spans="4:5" ht="15.75">
      <c r="D1689" s="533"/>
      <c r="E1689" s="533"/>
    </row>
    <row r="1690" spans="4:5" ht="15.75">
      <c r="D1690" s="533"/>
      <c r="E1690" s="533"/>
    </row>
    <row r="1691" spans="4:5" ht="15.75">
      <c r="D1691" s="533"/>
      <c r="E1691" s="533"/>
    </row>
    <row r="1692" spans="4:5" ht="15.75">
      <c r="D1692" s="533"/>
      <c r="E1692" s="533"/>
    </row>
    <row r="1693" spans="4:5" ht="15.75">
      <c r="D1693" s="533"/>
      <c r="E1693" s="533"/>
    </row>
    <row r="1694" spans="4:5" ht="15.75">
      <c r="D1694" s="533"/>
      <c r="E1694" s="533"/>
    </row>
    <row r="1695" spans="4:5" ht="15.75">
      <c r="D1695" s="533"/>
      <c r="E1695" s="533"/>
    </row>
    <row r="1696" spans="4:5" ht="15.75">
      <c r="D1696" s="533"/>
      <c r="E1696" s="533"/>
    </row>
    <row r="1697" spans="4:5" ht="15.75">
      <c r="D1697" s="533"/>
      <c r="E1697" s="533"/>
    </row>
    <row r="1698" spans="4:5" ht="15.75">
      <c r="D1698" s="533"/>
      <c r="E1698" s="533"/>
    </row>
    <row r="1699" spans="4:5" ht="15.75">
      <c r="D1699" s="533"/>
      <c r="E1699" s="533"/>
    </row>
    <row r="1700" spans="4:5" ht="15.75">
      <c r="D1700" s="533"/>
      <c r="E1700" s="533"/>
    </row>
    <row r="1701" spans="4:5" ht="15.75">
      <c r="D1701" s="533"/>
      <c r="E1701" s="533"/>
    </row>
    <row r="1702" spans="4:5" ht="15.75">
      <c r="D1702" s="533"/>
      <c r="E1702" s="533"/>
    </row>
    <row r="1703" spans="4:5" ht="15.75">
      <c r="D1703" s="533"/>
      <c r="E1703" s="533"/>
    </row>
    <row r="1704" spans="4:5" ht="15.75">
      <c r="D1704" s="533"/>
      <c r="E1704" s="533"/>
    </row>
    <row r="1705" spans="4:5" ht="15.75">
      <c r="D1705" s="533"/>
      <c r="E1705" s="533"/>
    </row>
    <row r="1706" spans="4:5" ht="15.75">
      <c r="D1706" s="533"/>
      <c r="E1706" s="533"/>
    </row>
    <row r="1707" spans="4:5" ht="15.75">
      <c r="D1707" s="533"/>
      <c r="E1707" s="533"/>
    </row>
    <row r="1708" spans="4:5" ht="15.75">
      <c r="D1708" s="533"/>
      <c r="E1708" s="533"/>
    </row>
    <row r="1709" spans="4:5" ht="15.75">
      <c r="D1709" s="533"/>
      <c r="E1709" s="533"/>
    </row>
    <row r="1710" spans="4:5" ht="15.75">
      <c r="D1710" s="533"/>
      <c r="E1710" s="533"/>
    </row>
    <row r="1711" spans="4:5" ht="15.75">
      <c r="D1711" s="533"/>
      <c r="E1711" s="533"/>
    </row>
    <row r="1712" spans="4:5" ht="15.75">
      <c r="D1712" s="533"/>
      <c r="E1712" s="533"/>
    </row>
    <row r="1713" spans="4:5" ht="15.75">
      <c r="D1713" s="533"/>
      <c r="E1713" s="533"/>
    </row>
    <row r="1714" spans="4:5" ht="15.75">
      <c r="D1714" s="533"/>
      <c r="E1714" s="533"/>
    </row>
    <row r="1715" spans="4:5" ht="15.75">
      <c r="D1715" s="533"/>
      <c r="E1715" s="533"/>
    </row>
    <row r="1716" spans="4:5" ht="15.75">
      <c r="D1716" s="533"/>
      <c r="E1716" s="533"/>
    </row>
    <row r="1717" spans="4:5" ht="15.75">
      <c r="D1717" s="533"/>
      <c r="E1717" s="533"/>
    </row>
    <row r="1718" spans="4:5" ht="15.75">
      <c r="D1718" s="533"/>
      <c r="E1718" s="533"/>
    </row>
    <row r="1719" spans="4:5" ht="15.75">
      <c r="D1719" s="533"/>
      <c r="E1719" s="533"/>
    </row>
    <row r="1720" spans="4:5" ht="15.75">
      <c r="D1720" s="533"/>
      <c r="E1720" s="533"/>
    </row>
    <row r="1721" spans="4:5" ht="15.75">
      <c r="D1721" s="533"/>
      <c r="E1721" s="533"/>
    </row>
    <row r="1722" spans="4:5" ht="15.75">
      <c r="D1722" s="533"/>
      <c r="E1722" s="533"/>
    </row>
    <row r="1723" spans="4:5" ht="15.75">
      <c r="D1723" s="533"/>
      <c r="E1723" s="533"/>
    </row>
    <row r="1724" spans="4:5" ht="15.75">
      <c r="D1724" s="533"/>
      <c r="E1724" s="533"/>
    </row>
    <row r="1725" spans="4:5" ht="15.75">
      <c r="D1725" s="533"/>
      <c r="E1725" s="533"/>
    </row>
    <row r="1726" spans="4:5" ht="15.75">
      <c r="D1726" s="533"/>
      <c r="E1726" s="533"/>
    </row>
    <row r="1727" spans="4:5" ht="15.75">
      <c r="D1727" s="533"/>
      <c r="E1727" s="533"/>
    </row>
    <row r="1728" spans="4:5" ht="15.75">
      <c r="D1728" s="533"/>
      <c r="E1728" s="533"/>
    </row>
    <row r="1729" spans="4:5" ht="15.75">
      <c r="D1729" s="533"/>
      <c r="E1729" s="533"/>
    </row>
    <row r="1730" spans="4:5" ht="15.75">
      <c r="D1730" s="533"/>
      <c r="E1730" s="533"/>
    </row>
    <row r="1731" spans="4:5" ht="15.75">
      <c r="D1731" s="533"/>
      <c r="E1731" s="533"/>
    </row>
    <row r="1732" spans="4:5" ht="15.75">
      <c r="D1732" s="533"/>
      <c r="E1732" s="533"/>
    </row>
    <row r="1733" spans="4:5" ht="15.75">
      <c r="D1733" s="533"/>
      <c r="E1733" s="533"/>
    </row>
    <row r="1734" spans="4:5" ht="15.75">
      <c r="D1734" s="533"/>
      <c r="E1734" s="533"/>
    </row>
    <row r="1735" spans="4:5" ht="15.75">
      <c r="D1735" s="533"/>
      <c r="E1735" s="533"/>
    </row>
    <row r="1736" spans="4:5" ht="15.75">
      <c r="D1736" s="533"/>
      <c r="E1736" s="533"/>
    </row>
    <row r="1737" spans="4:5" ht="15.75">
      <c r="D1737" s="533"/>
      <c r="E1737" s="533"/>
    </row>
    <row r="1738" spans="4:5" ht="15.75">
      <c r="D1738" s="533"/>
      <c r="E1738" s="533"/>
    </row>
    <row r="1739" spans="4:5" ht="15.75">
      <c r="D1739" s="533"/>
      <c r="E1739" s="533"/>
    </row>
    <row r="1740" spans="4:5" ht="15.75">
      <c r="D1740" s="533"/>
      <c r="E1740" s="533"/>
    </row>
    <row r="1741" spans="4:5" ht="15.75">
      <c r="D1741" s="533"/>
      <c r="E1741" s="533"/>
    </row>
    <row r="1742" spans="4:5" ht="15.75">
      <c r="D1742" s="533"/>
      <c r="E1742" s="533"/>
    </row>
    <row r="1743" spans="4:5" ht="15.75">
      <c r="D1743" s="533"/>
      <c r="E1743" s="533"/>
    </row>
    <row r="1744" spans="4:5" ht="15.75">
      <c r="D1744" s="533"/>
      <c r="E1744" s="533"/>
    </row>
    <row r="1745" spans="4:5" ht="15.75">
      <c r="D1745" s="533"/>
      <c r="E1745" s="533"/>
    </row>
    <row r="1746" spans="4:5" ht="15.75">
      <c r="D1746" s="533"/>
      <c r="E1746" s="533"/>
    </row>
    <row r="1747" spans="4:5" ht="15.75">
      <c r="D1747" s="533"/>
      <c r="E1747" s="533"/>
    </row>
    <row r="1748" spans="4:5" ht="15.75">
      <c r="D1748" s="533"/>
      <c r="E1748" s="533"/>
    </row>
    <row r="1749" spans="4:5" ht="15.75">
      <c r="D1749" s="533"/>
      <c r="E1749" s="533"/>
    </row>
    <row r="1750" spans="4:5" ht="15.75">
      <c r="D1750" s="533"/>
      <c r="E1750" s="533"/>
    </row>
    <row r="1751" spans="4:5" ht="15.75">
      <c r="D1751" s="533"/>
      <c r="E1751" s="533"/>
    </row>
    <row r="1752" spans="4:5" ht="15.75">
      <c r="D1752" s="533"/>
      <c r="E1752" s="533"/>
    </row>
    <row r="1753" spans="4:5" ht="15.75">
      <c r="D1753" s="533"/>
      <c r="E1753" s="533"/>
    </row>
    <row r="1754" spans="4:5" ht="15.75">
      <c r="D1754" s="533"/>
      <c r="E1754" s="533"/>
    </row>
    <row r="1755" spans="4:5" ht="15.75">
      <c r="D1755" s="533"/>
      <c r="E1755" s="533"/>
    </row>
    <row r="1756" spans="4:5" ht="15.75">
      <c r="D1756" s="533"/>
      <c r="E1756" s="533"/>
    </row>
    <row r="1757" spans="4:5" ht="15.75">
      <c r="D1757" s="533"/>
      <c r="E1757" s="533"/>
    </row>
    <row r="1758" spans="4:5" ht="15.75">
      <c r="D1758" s="533"/>
      <c r="E1758" s="533"/>
    </row>
    <row r="1759" spans="4:5" ht="15.75">
      <c r="D1759" s="533"/>
      <c r="E1759" s="533"/>
    </row>
    <row r="1760" spans="4:5" ht="15.75">
      <c r="D1760" s="533"/>
      <c r="E1760" s="533"/>
    </row>
    <row r="1761" spans="4:5" ht="15.75">
      <c r="D1761" s="533"/>
      <c r="E1761" s="533"/>
    </row>
    <row r="1762" spans="4:5" ht="15.75">
      <c r="D1762" s="533"/>
      <c r="E1762" s="533"/>
    </row>
    <row r="1763" spans="4:5" ht="15.75">
      <c r="D1763" s="533"/>
      <c r="E1763" s="533"/>
    </row>
    <row r="1764" spans="4:5" ht="15.75">
      <c r="D1764" s="533"/>
      <c r="E1764" s="533"/>
    </row>
    <row r="1765" spans="4:5" ht="15.75">
      <c r="D1765" s="533"/>
      <c r="E1765" s="533"/>
    </row>
    <row r="1766" spans="4:5" ht="15.75">
      <c r="D1766" s="533"/>
      <c r="E1766" s="533"/>
    </row>
    <row r="1767" spans="4:5" ht="15.75">
      <c r="D1767" s="533"/>
      <c r="E1767" s="533"/>
    </row>
    <row r="1768" spans="4:5" ht="15.75">
      <c r="D1768" s="533"/>
      <c r="E1768" s="533"/>
    </row>
    <row r="1769" spans="4:5" ht="15.75">
      <c r="D1769" s="533"/>
      <c r="E1769" s="533"/>
    </row>
    <row r="1770" spans="4:5" ht="15.75">
      <c r="D1770" s="533"/>
      <c r="E1770" s="533"/>
    </row>
    <row r="1771" spans="4:5" ht="15.75">
      <c r="D1771" s="533"/>
      <c r="E1771" s="533"/>
    </row>
    <row r="1772" spans="4:5" ht="15.75">
      <c r="D1772" s="533"/>
      <c r="E1772" s="533"/>
    </row>
    <row r="1773" spans="4:5" ht="15.75">
      <c r="D1773" s="533"/>
      <c r="E1773" s="533"/>
    </row>
    <row r="1774" spans="4:5" ht="15.75">
      <c r="D1774" s="533"/>
      <c r="E1774" s="533"/>
    </row>
    <row r="1775" spans="4:5" ht="15.75">
      <c r="D1775" s="533"/>
      <c r="E1775" s="533"/>
    </row>
    <row r="1776" spans="4:5" ht="15.75">
      <c r="D1776" s="533"/>
      <c r="E1776" s="533"/>
    </row>
    <row r="1777" spans="4:5" ht="15.75">
      <c r="D1777" s="533"/>
      <c r="E1777" s="533"/>
    </row>
    <row r="1778" spans="4:5" ht="15.75">
      <c r="D1778" s="533"/>
      <c r="E1778" s="533"/>
    </row>
    <row r="1779" spans="4:5" ht="15.75">
      <c r="D1779" s="533"/>
      <c r="E1779" s="533"/>
    </row>
    <row r="1780" spans="4:5" ht="15.75">
      <c r="D1780" s="533"/>
      <c r="E1780" s="533"/>
    </row>
    <row r="1781" spans="4:5" ht="15.75">
      <c r="D1781" s="533"/>
      <c r="E1781" s="533"/>
    </row>
    <row r="1782" spans="4:5" ht="15.75">
      <c r="D1782" s="533"/>
      <c r="E1782" s="533"/>
    </row>
    <row r="1783" spans="4:5" ht="15.75">
      <c r="D1783" s="533"/>
      <c r="E1783" s="533"/>
    </row>
    <row r="1784" spans="4:5" ht="15.75">
      <c r="D1784" s="533"/>
      <c r="E1784" s="533"/>
    </row>
    <row r="1785" spans="4:5" ht="15.75">
      <c r="D1785" s="533"/>
      <c r="E1785" s="533"/>
    </row>
    <row r="1786" spans="4:5" ht="15.75">
      <c r="D1786" s="533"/>
      <c r="E1786" s="533"/>
    </row>
    <row r="1787" spans="4:5" ht="15.75">
      <c r="D1787" s="533"/>
      <c r="E1787" s="533"/>
    </row>
    <row r="1788" spans="4:5" ht="15.75">
      <c r="D1788" s="533"/>
      <c r="E1788" s="533"/>
    </row>
    <row r="1789" spans="4:5" ht="15.75">
      <c r="D1789" s="533"/>
      <c r="E1789" s="533"/>
    </row>
    <row r="1790" spans="4:5" ht="15.75">
      <c r="D1790" s="533"/>
      <c r="E1790" s="533"/>
    </row>
    <row r="1791" spans="4:5" ht="15.75">
      <c r="D1791" s="533"/>
      <c r="E1791" s="533"/>
    </row>
    <row r="1792" spans="4:5" ht="15.75">
      <c r="D1792" s="533"/>
      <c r="E1792" s="533"/>
    </row>
    <row r="1793" spans="4:5" ht="15.75">
      <c r="D1793" s="533"/>
      <c r="E1793" s="533"/>
    </row>
    <row r="1794" spans="4:5" ht="15.75">
      <c r="D1794" s="533"/>
      <c r="E1794" s="533"/>
    </row>
    <row r="1795" spans="4:5" ht="15.75">
      <c r="D1795" s="533"/>
      <c r="E1795" s="533"/>
    </row>
    <row r="1796" spans="4:5" ht="15.75">
      <c r="D1796" s="533"/>
      <c r="E1796" s="533"/>
    </row>
    <row r="1797" spans="4:5" ht="15.75">
      <c r="D1797" s="533"/>
      <c r="E1797" s="533"/>
    </row>
    <row r="1798" spans="4:5" ht="15.75">
      <c r="D1798" s="533"/>
      <c r="E1798" s="533"/>
    </row>
    <row r="1799" spans="4:5" ht="15.75">
      <c r="D1799" s="533"/>
      <c r="E1799" s="533"/>
    </row>
    <row r="1800" spans="4:5" ht="15.75">
      <c r="D1800" s="533"/>
      <c r="E1800" s="533"/>
    </row>
    <row r="1801" spans="4:5" ht="15.75">
      <c r="D1801" s="533"/>
      <c r="E1801" s="533"/>
    </row>
    <row r="1802" spans="4:5" ht="15.75">
      <c r="D1802" s="533"/>
      <c r="E1802" s="533"/>
    </row>
    <row r="1803" spans="4:5" ht="15.75">
      <c r="D1803" s="533"/>
      <c r="E1803" s="533"/>
    </row>
    <row r="1804" spans="4:5" ht="15.75">
      <c r="D1804" s="533"/>
      <c r="E1804" s="533"/>
    </row>
    <row r="1805" spans="4:5" ht="15.75">
      <c r="D1805" s="533"/>
      <c r="E1805" s="533"/>
    </row>
    <row r="1806" spans="4:5" ht="15.75">
      <c r="D1806" s="533"/>
      <c r="E1806" s="533"/>
    </row>
    <row r="1807" spans="4:5" ht="15.75">
      <c r="D1807" s="533"/>
      <c r="E1807" s="533"/>
    </row>
    <row r="1808" spans="4:5" ht="15.75">
      <c r="D1808" s="533"/>
      <c r="E1808" s="533"/>
    </row>
    <row r="1809" spans="4:5" ht="15.75">
      <c r="D1809" s="533"/>
      <c r="E1809" s="533"/>
    </row>
    <row r="1810" spans="4:5" ht="15.75">
      <c r="D1810" s="533"/>
      <c r="E1810" s="533"/>
    </row>
    <row r="1811" spans="4:5" ht="15.75">
      <c r="D1811" s="533"/>
      <c r="E1811" s="533"/>
    </row>
    <row r="1812" spans="4:5" ht="15.75">
      <c r="D1812" s="533"/>
      <c r="E1812" s="533"/>
    </row>
    <row r="1813" spans="4:5" ht="15.75">
      <c r="D1813" s="533"/>
      <c r="E1813" s="533"/>
    </row>
    <row r="1814" spans="4:5" ht="15.75">
      <c r="D1814" s="533"/>
      <c r="E1814" s="533"/>
    </row>
    <row r="1815" spans="4:5" ht="15.75">
      <c r="D1815" s="533"/>
      <c r="E1815" s="533"/>
    </row>
    <row r="1816" spans="4:5" ht="15.75">
      <c r="D1816" s="533"/>
      <c r="E1816" s="533"/>
    </row>
    <row r="1817" spans="4:5" ht="15.75">
      <c r="D1817" s="533"/>
      <c r="E1817" s="533"/>
    </row>
    <row r="1818" spans="4:5" ht="15.75">
      <c r="D1818" s="533"/>
      <c r="E1818" s="533"/>
    </row>
    <row r="1819" spans="4:5" ht="15.75">
      <c r="D1819" s="533"/>
      <c r="E1819" s="533"/>
    </row>
    <row r="1820" spans="4:5" ht="15.75">
      <c r="D1820" s="533"/>
      <c r="E1820" s="533"/>
    </row>
    <row r="1821" spans="4:5" ht="15.75">
      <c r="D1821" s="533"/>
      <c r="E1821" s="533"/>
    </row>
    <row r="1822" spans="4:5" ht="15.75">
      <c r="D1822" s="533"/>
      <c r="E1822" s="533"/>
    </row>
    <row r="1823" spans="4:5" ht="15.75">
      <c r="D1823" s="533"/>
      <c r="E1823" s="533"/>
    </row>
    <row r="1824" spans="4:5" ht="15.75">
      <c r="D1824" s="533"/>
      <c r="E1824" s="533"/>
    </row>
    <row r="1825" spans="4:5" ht="15.75">
      <c r="D1825" s="533"/>
      <c r="E1825" s="533"/>
    </row>
    <row r="1826" spans="4:5" ht="15.75">
      <c r="D1826" s="533"/>
      <c r="E1826" s="533"/>
    </row>
    <row r="1827" spans="4:5" ht="15.75">
      <c r="D1827" s="533"/>
      <c r="E1827" s="533"/>
    </row>
    <row r="1828" spans="4:5" ht="15.75">
      <c r="D1828" s="533"/>
      <c r="E1828" s="533"/>
    </row>
    <row r="1829" spans="4:5" ht="15.75">
      <c r="D1829" s="533"/>
      <c r="E1829" s="533"/>
    </row>
    <row r="1830" spans="4:5" ht="15.75">
      <c r="D1830" s="533"/>
      <c r="E1830" s="533"/>
    </row>
    <row r="1831" spans="4:5" ht="15.75">
      <c r="D1831" s="533"/>
      <c r="E1831" s="533"/>
    </row>
    <row r="1832" spans="4:5" ht="15.75">
      <c r="D1832" s="533"/>
      <c r="E1832" s="533"/>
    </row>
    <row r="1833" spans="4:5" ht="15.75">
      <c r="D1833" s="533"/>
      <c r="E1833" s="533"/>
    </row>
    <row r="1834" spans="4:5" ht="15.75">
      <c r="D1834" s="533"/>
      <c r="E1834" s="533"/>
    </row>
    <row r="1835" spans="4:5" ht="15.75">
      <c r="D1835" s="533"/>
      <c r="E1835" s="533"/>
    </row>
    <row r="1836" spans="4:5" ht="15.75">
      <c r="D1836" s="533"/>
      <c r="E1836" s="533"/>
    </row>
    <row r="1837" spans="4:5" ht="15.75">
      <c r="D1837" s="533"/>
      <c r="E1837" s="533"/>
    </row>
    <row r="1838" spans="4:5" ht="15.75">
      <c r="D1838" s="533"/>
      <c r="E1838" s="533"/>
    </row>
    <row r="1839" spans="4:5" ht="15.75">
      <c r="D1839" s="533"/>
      <c r="E1839" s="533"/>
    </row>
    <row r="1840" spans="4:5" ht="15.75">
      <c r="D1840" s="533"/>
      <c r="E1840" s="533"/>
    </row>
    <row r="1841" spans="4:5" ht="15.75">
      <c r="D1841" s="533"/>
      <c r="E1841" s="533"/>
    </row>
    <row r="1842" spans="4:5" ht="15.75">
      <c r="D1842" s="533"/>
      <c r="E1842" s="533"/>
    </row>
    <row r="1843" spans="4:5" ht="15.75">
      <c r="D1843" s="533"/>
      <c r="E1843" s="533"/>
    </row>
    <row r="1844" spans="4:5" ht="15.75">
      <c r="D1844" s="533"/>
      <c r="E1844" s="533"/>
    </row>
    <row r="1845" spans="4:5" ht="15.75">
      <c r="D1845" s="533"/>
      <c r="E1845" s="533"/>
    </row>
    <row r="1846" spans="4:5" ht="15.75">
      <c r="D1846" s="533"/>
      <c r="E1846" s="533"/>
    </row>
    <row r="1847" spans="4:5" ht="15.75">
      <c r="D1847" s="533"/>
      <c r="E1847" s="533"/>
    </row>
    <row r="1848" spans="4:5" ht="15.75">
      <c r="D1848" s="533"/>
      <c r="E1848" s="533"/>
    </row>
    <row r="1849" spans="4:5" ht="15.75">
      <c r="D1849" s="533"/>
      <c r="E1849" s="533"/>
    </row>
    <row r="1850" spans="4:5" ht="15.75">
      <c r="D1850" s="533"/>
      <c r="E1850" s="533"/>
    </row>
    <row r="1851" spans="4:5" ht="15.75">
      <c r="D1851" s="533"/>
      <c r="E1851" s="533"/>
    </row>
    <row r="1852" spans="4:5" ht="15.75">
      <c r="D1852" s="533"/>
      <c r="E1852" s="533"/>
    </row>
    <row r="1853" spans="4:5" ht="15.75">
      <c r="D1853" s="533"/>
      <c r="E1853" s="533"/>
    </row>
    <row r="1854" spans="4:5" ht="15.75">
      <c r="D1854" s="533"/>
      <c r="E1854" s="533"/>
    </row>
    <row r="1855" spans="4:5" ht="15.75">
      <c r="D1855" s="533"/>
      <c r="E1855" s="533"/>
    </row>
    <row r="1856" spans="4:5" ht="15.75">
      <c r="D1856" s="533"/>
      <c r="E1856" s="533"/>
    </row>
    <row r="1857" spans="4:5" ht="15.75">
      <c r="D1857" s="533"/>
      <c r="E1857" s="533"/>
    </row>
    <row r="1858" spans="4:5" ht="15.75">
      <c r="D1858" s="533"/>
      <c r="E1858" s="533"/>
    </row>
    <row r="1859" spans="4:5" ht="15.75">
      <c r="D1859" s="533"/>
      <c r="E1859" s="533"/>
    </row>
    <row r="1860" spans="4:5" ht="15.75">
      <c r="D1860" s="533"/>
      <c r="E1860" s="533"/>
    </row>
    <row r="1861" spans="4:5" ht="15.75">
      <c r="D1861" s="533"/>
      <c r="E1861" s="533"/>
    </row>
    <row r="1862" spans="4:5" ht="15.75">
      <c r="D1862" s="533"/>
      <c r="E1862" s="533"/>
    </row>
    <row r="1863" spans="4:5" ht="15.75">
      <c r="D1863" s="533"/>
      <c r="E1863" s="533"/>
    </row>
    <row r="1864" spans="4:5" ht="15.75">
      <c r="D1864" s="533"/>
      <c r="E1864" s="533"/>
    </row>
    <row r="1865" spans="4:5" ht="15.75">
      <c r="D1865" s="533"/>
      <c r="E1865" s="533"/>
    </row>
    <row r="1866" spans="4:5" ht="15.75">
      <c r="D1866" s="533"/>
      <c r="E1866" s="533"/>
    </row>
    <row r="1867" spans="4:5" ht="15.75">
      <c r="D1867" s="533"/>
      <c r="E1867" s="533"/>
    </row>
    <row r="1868" spans="4:5" ht="15.75">
      <c r="D1868" s="533"/>
      <c r="E1868" s="533"/>
    </row>
    <row r="1869" spans="4:5" ht="15.75">
      <c r="D1869" s="533"/>
      <c r="E1869" s="533"/>
    </row>
    <row r="1870" spans="4:5" ht="15.75">
      <c r="D1870" s="533"/>
      <c r="E1870" s="533"/>
    </row>
    <row r="1871" spans="4:5" ht="15.75">
      <c r="D1871" s="533"/>
      <c r="E1871" s="533"/>
    </row>
    <row r="1872" spans="4:5" ht="15.75">
      <c r="D1872" s="533"/>
      <c r="E1872" s="533"/>
    </row>
    <row r="1873" spans="4:5" ht="15.75">
      <c r="D1873" s="533"/>
      <c r="E1873" s="533"/>
    </row>
    <row r="1874" spans="4:5" ht="15.75">
      <c r="D1874" s="533"/>
      <c r="E1874" s="533"/>
    </row>
    <row r="1875" spans="4:5" ht="15.75">
      <c r="D1875" s="533"/>
      <c r="E1875" s="533"/>
    </row>
    <row r="1876" spans="4:5" ht="15.75">
      <c r="D1876" s="533"/>
      <c r="E1876" s="533"/>
    </row>
    <row r="1877" spans="4:5" ht="15.75">
      <c r="D1877" s="533"/>
      <c r="E1877" s="533"/>
    </row>
    <row r="1878" spans="4:5" ht="15.75">
      <c r="D1878" s="533"/>
      <c r="E1878" s="533"/>
    </row>
    <row r="1879" spans="4:5" ht="15.75">
      <c r="D1879" s="533"/>
      <c r="E1879" s="533"/>
    </row>
    <row r="1880" spans="4:5" ht="15.75">
      <c r="D1880" s="533"/>
      <c r="E1880" s="533"/>
    </row>
    <row r="1881" spans="4:5" ht="15.75">
      <c r="D1881" s="533"/>
      <c r="E1881" s="533"/>
    </row>
    <row r="1882" spans="4:5" ht="15.75">
      <c r="D1882" s="533"/>
      <c r="E1882" s="533"/>
    </row>
    <row r="1883" spans="4:5" ht="15.75">
      <c r="D1883" s="533"/>
      <c r="E1883" s="533"/>
    </row>
    <row r="1884" spans="4:5" ht="15.75">
      <c r="D1884" s="533"/>
      <c r="E1884" s="533"/>
    </row>
    <row r="1885" spans="4:5" ht="15.75">
      <c r="D1885" s="533"/>
      <c r="E1885" s="533"/>
    </row>
    <row r="1886" spans="4:5" ht="15.75">
      <c r="D1886" s="533"/>
      <c r="E1886" s="533"/>
    </row>
    <row r="1887" spans="4:5" ht="15.75">
      <c r="D1887" s="533"/>
      <c r="E1887" s="533"/>
    </row>
    <row r="1888" spans="4:5" ht="15.75">
      <c r="D1888" s="533"/>
      <c r="E1888" s="533"/>
    </row>
    <row r="1889" spans="4:5" ht="15.75">
      <c r="D1889" s="533"/>
      <c r="E1889" s="533"/>
    </row>
    <row r="1890" spans="4:5" ht="15.75">
      <c r="D1890" s="533"/>
      <c r="E1890" s="533"/>
    </row>
    <row r="1891" spans="4:5" ht="15.75">
      <c r="D1891" s="533"/>
      <c r="E1891" s="533"/>
    </row>
    <row r="1892" spans="4:5" ht="15.75">
      <c r="D1892" s="533"/>
      <c r="E1892" s="533"/>
    </row>
    <row r="1893" spans="4:5" ht="15.75">
      <c r="D1893" s="533"/>
      <c r="E1893" s="533"/>
    </row>
    <row r="1894" spans="4:5" ht="15.75">
      <c r="D1894" s="533"/>
      <c r="E1894" s="533"/>
    </row>
    <row r="1895" spans="4:5" ht="15.75">
      <c r="D1895" s="533"/>
      <c r="E1895" s="533"/>
    </row>
    <row r="1896" spans="4:5" ht="15.75">
      <c r="D1896" s="533"/>
      <c r="E1896" s="533"/>
    </row>
    <row r="1897" spans="4:5" ht="15.75">
      <c r="D1897" s="533"/>
      <c r="E1897" s="533"/>
    </row>
    <row r="1898" spans="4:5" ht="15.75">
      <c r="D1898" s="533"/>
      <c r="E1898" s="533"/>
    </row>
    <row r="1899" spans="4:5" ht="15.75">
      <c r="D1899" s="533"/>
      <c r="E1899" s="533"/>
    </row>
    <row r="1900" spans="4:5" ht="15.75">
      <c r="D1900" s="533"/>
      <c r="E1900" s="533"/>
    </row>
    <row r="1901" spans="4:5" ht="15.75">
      <c r="D1901" s="533"/>
      <c r="E1901" s="533"/>
    </row>
    <row r="1902" spans="4:5" ht="15.75">
      <c r="D1902" s="533"/>
      <c r="E1902" s="533"/>
    </row>
    <row r="1903" spans="4:5" ht="15.75">
      <c r="D1903" s="533"/>
      <c r="E1903" s="533"/>
    </row>
    <row r="1904" spans="4:5" ht="15.75">
      <c r="D1904" s="533"/>
      <c r="E1904" s="533"/>
    </row>
    <row r="1905" spans="4:5" ht="15.75">
      <c r="D1905" s="533"/>
      <c r="E1905" s="533"/>
    </row>
    <row r="1906" spans="4:5" ht="15.75">
      <c r="D1906" s="533"/>
      <c r="E1906" s="533"/>
    </row>
    <row r="1907" spans="4:5" ht="15.75">
      <c r="D1907" s="533"/>
      <c r="E1907" s="533"/>
    </row>
    <row r="1908" spans="4:5" ht="15.75">
      <c r="D1908" s="533"/>
      <c r="E1908" s="533"/>
    </row>
    <row r="1909" spans="4:5" ht="15.75">
      <c r="D1909" s="533"/>
      <c r="E1909" s="533"/>
    </row>
    <row r="1910" spans="4:5" ht="15.75">
      <c r="D1910" s="533"/>
      <c r="E1910" s="533"/>
    </row>
    <row r="1911" spans="4:5" ht="15.75">
      <c r="D1911" s="533"/>
      <c r="E1911" s="533"/>
    </row>
    <row r="1912" spans="4:5" ht="15.75">
      <c r="D1912" s="533"/>
      <c r="E1912" s="533"/>
    </row>
    <row r="1913" spans="4:5" ht="15.75">
      <c r="D1913" s="533"/>
      <c r="E1913" s="533"/>
    </row>
    <row r="1914" spans="4:5" ht="15.75">
      <c r="D1914" s="533"/>
      <c r="E1914" s="533"/>
    </row>
    <row r="1915" spans="4:5" ht="15.75">
      <c r="D1915" s="533"/>
      <c r="E1915" s="533"/>
    </row>
    <row r="1916" spans="4:5" ht="15.75">
      <c r="D1916" s="533"/>
      <c r="E1916" s="533"/>
    </row>
    <row r="1917" spans="4:5" ht="15.75">
      <c r="D1917" s="533"/>
      <c r="E1917" s="533"/>
    </row>
    <row r="1918" spans="4:5" ht="15.75">
      <c r="D1918" s="533"/>
      <c r="E1918" s="533"/>
    </row>
    <row r="1919" spans="4:5" ht="15.75">
      <c r="D1919" s="533"/>
      <c r="E1919" s="533"/>
    </row>
    <row r="1920" spans="4:5" ht="15.75">
      <c r="D1920" s="533"/>
      <c r="E1920" s="533"/>
    </row>
    <row r="1921" spans="4:5" ht="15.75">
      <c r="D1921" s="533"/>
      <c r="E1921" s="533"/>
    </row>
    <row r="1922" spans="4:5" ht="15.75">
      <c r="D1922" s="533"/>
      <c r="E1922" s="533"/>
    </row>
    <row r="1923" spans="4:5" ht="15.75">
      <c r="D1923" s="533"/>
      <c r="E1923" s="533"/>
    </row>
    <row r="1924" spans="4:5" ht="15.75">
      <c r="D1924" s="533"/>
      <c r="E1924" s="533"/>
    </row>
    <row r="1925" spans="4:5" ht="15.75">
      <c r="D1925" s="533"/>
      <c r="E1925" s="533"/>
    </row>
    <row r="1926" spans="4:5" ht="15.75">
      <c r="D1926" s="533"/>
      <c r="E1926" s="533"/>
    </row>
    <row r="1927" spans="4:5" ht="15.75">
      <c r="D1927" s="533"/>
      <c r="E1927" s="533"/>
    </row>
    <row r="1928" spans="4:5" ht="15.75">
      <c r="D1928" s="533"/>
      <c r="E1928" s="533"/>
    </row>
    <row r="1929" spans="4:5" ht="15.75">
      <c r="D1929" s="533"/>
      <c r="E1929" s="533"/>
    </row>
    <row r="1930" spans="4:5" ht="15.75">
      <c r="D1930" s="533"/>
      <c r="E1930" s="533"/>
    </row>
    <row r="1931" spans="4:5" ht="15.75">
      <c r="D1931" s="533"/>
      <c r="E1931" s="533"/>
    </row>
    <row r="1932" spans="4:5" ht="15.75">
      <c r="D1932" s="533"/>
      <c r="E1932" s="533"/>
    </row>
    <row r="1933" spans="4:5" ht="15.75">
      <c r="D1933" s="533"/>
      <c r="E1933" s="533"/>
    </row>
    <row r="1934" spans="4:5" ht="15.75">
      <c r="D1934" s="533"/>
      <c r="E1934" s="533"/>
    </row>
    <row r="1935" spans="4:5" ht="15.75">
      <c r="D1935" s="533"/>
      <c r="E1935" s="533"/>
    </row>
    <row r="1936" spans="4:5" ht="15.75">
      <c r="D1936" s="533"/>
      <c r="E1936" s="533"/>
    </row>
    <row r="1937" spans="4:5" ht="15.75">
      <c r="D1937" s="533"/>
      <c r="E1937" s="533"/>
    </row>
    <row r="1938" spans="4:5" ht="15.75">
      <c r="D1938" s="533"/>
      <c r="E1938" s="533"/>
    </row>
    <row r="1939" spans="4:5" ht="15.75">
      <c r="D1939" s="533"/>
      <c r="E1939" s="533"/>
    </row>
    <row r="1940" spans="4:5" ht="15.75">
      <c r="D1940" s="533"/>
      <c r="E1940" s="533"/>
    </row>
    <row r="1941" spans="4:5" ht="15.75">
      <c r="D1941" s="533"/>
      <c r="E1941" s="533"/>
    </row>
    <row r="1942" spans="4:5" ht="15.75">
      <c r="D1942" s="533"/>
      <c r="E1942" s="533"/>
    </row>
    <row r="1943" spans="4:5" ht="15.75">
      <c r="D1943" s="533"/>
      <c r="E1943" s="533"/>
    </row>
    <row r="1944" spans="4:5" ht="15.75">
      <c r="D1944" s="533"/>
      <c r="E1944" s="533"/>
    </row>
    <row r="1945" spans="4:5" ht="15.75">
      <c r="D1945" s="533"/>
      <c r="E1945" s="533"/>
    </row>
    <row r="1946" spans="4:5" ht="15.75">
      <c r="D1946" s="533"/>
      <c r="E1946" s="533"/>
    </row>
    <row r="1947" spans="4:5" ht="15.75">
      <c r="D1947" s="533"/>
      <c r="E1947" s="533"/>
    </row>
    <row r="1948" spans="4:5" ht="15.75">
      <c r="D1948" s="533"/>
      <c r="E1948" s="533"/>
    </row>
    <row r="1949" spans="4:5" ht="15.75">
      <c r="D1949" s="533"/>
      <c r="E1949" s="533"/>
    </row>
    <row r="1950" spans="4:5" ht="15.75">
      <c r="D1950" s="533"/>
      <c r="E1950" s="533"/>
    </row>
    <row r="1951" spans="4:5" ht="15.75">
      <c r="D1951" s="533"/>
      <c r="E1951" s="533"/>
    </row>
    <row r="1952" spans="4:5" ht="15.75">
      <c r="D1952" s="533"/>
      <c r="E1952" s="533"/>
    </row>
    <row r="1953" spans="4:5" ht="15.75">
      <c r="D1953" s="533"/>
      <c r="E1953" s="533"/>
    </row>
    <row r="1954" spans="4:5" ht="15.75">
      <c r="D1954" s="533"/>
      <c r="E1954" s="533"/>
    </row>
    <row r="1955" spans="4:5" ht="15.75">
      <c r="D1955" s="533"/>
      <c r="E1955" s="533"/>
    </row>
    <row r="1956" spans="4:5" ht="15.75">
      <c r="D1956" s="533"/>
      <c r="E1956" s="533"/>
    </row>
    <row r="1957" spans="4:5" ht="15.75">
      <c r="D1957" s="533"/>
      <c r="E1957" s="533"/>
    </row>
    <row r="1958" spans="4:5" ht="15.75">
      <c r="D1958" s="533"/>
      <c r="E1958" s="533"/>
    </row>
    <row r="1959" spans="4:5" ht="15.75">
      <c r="D1959" s="533"/>
      <c r="E1959" s="533"/>
    </row>
    <row r="1960" spans="4:5" ht="15.75">
      <c r="D1960" s="533"/>
      <c r="E1960" s="533"/>
    </row>
    <row r="1961" spans="4:5" ht="15.75">
      <c r="D1961" s="533"/>
      <c r="E1961" s="533"/>
    </row>
    <row r="1962" spans="4:5" ht="15.75">
      <c r="D1962" s="533"/>
      <c r="E1962" s="533"/>
    </row>
    <row r="1963" spans="4:5" ht="15.75">
      <c r="D1963" s="533"/>
      <c r="E1963" s="533"/>
    </row>
    <row r="1964" spans="4:5" ht="15.75">
      <c r="D1964" s="533"/>
      <c r="E1964" s="533"/>
    </row>
    <row r="1965" spans="4:5" ht="15.75">
      <c r="D1965" s="533"/>
      <c r="E1965" s="533"/>
    </row>
    <row r="1966" spans="4:5" ht="15.75">
      <c r="D1966" s="533"/>
      <c r="E1966" s="533"/>
    </row>
    <row r="1967" spans="4:5" ht="15.75">
      <c r="D1967" s="533"/>
      <c r="E1967" s="533"/>
    </row>
    <row r="1968" spans="4:5" ht="15.75">
      <c r="D1968" s="533"/>
      <c r="E1968" s="533"/>
    </row>
    <row r="1969" spans="4:5" ht="15.75">
      <c r="D1969" s="533"/>
      <c r="E1969" s="533"/>
    </row>
    <row r="1970" spans="4:5" ht="15.75">
      <c r="D1970" s="533"/>
      <c r="E1970" s="533"/>
    </row>
    <row r="1971" spans="4:5" ht="15.75">
      <c r="D1971" s="533"/>
      <c r="E1971" s="533"/>
    </row>
    <row r="1972" spans="4:5" ht="15.75">
      <c r="D1972" s="533"/>
      <c r="E1972" s="533"/>
    </row>
    <row r="1973" spans="4:5" ht="15.75">
      <c r="D1973" s="533"/>
      <c r="E1973" s="533"/>
    </row>
    <row r="1974" spans="4:5" ht="15.75">
      <c r="D1974" s="533"/>
      <c r="E1974" s="533"/>
    </row>
    <row r="1975" spans="4:5" ht="15.75">
      <c r="D1975" s="533"/>
      <c r="E1975" s="533"/>
    </row>
    <row r="1976" spans="4:5" ht="15.75">
      <c r="D1976" s="533"/>
      <c r="E1976" s="533"/>
    </row>
    <row r="1977" spans="4:5" ht="15.75">
      <c r="D1977" s="533"/>
      <c r="E1977" s="533"/>
    </row>
    <row r="1978" spans="4:5" ht="15.75">
      <c r="D1978" s="533"/>
      <c r="E1978" s="533"/>
    </row>
    <row r="1979" spans="4:5" ht="15.75">
      <c r="D1979" s="533"/>
      <c r="E1979" s="533"/>
    </row>
    <row r="1980" spans="4:5" ht="15.75">
      <c r="D1980" s="533"/>
      <c r="E1980" s="533"/>
    </row>
    <row r="1981" spans="4:5" ht="15.75">
      <c r="D1981" s="533"/>
      <c r="E1981" s="533"/>
    </row>
    <row r="1982" spans="4:5" ht="15.75">
      <c r="D1982" s="533"/>
      <c r="E1982" s="533"/>
    </row>
    <row r="1983" spans="4:5" ht="15.75">
      <c r="D1983" s="533"/>
      <c r="E1983" s="533"/>
    </row>
    <row r="1984" spans="4:5" ht="15.75">
      <c r="D1984" s="533"/>
      <c r="E1984" s="533"/>
    </row>
    <row r="1985" spans="4:5" ht="15.75">
      <c r="D1985" s="533"/>
      <c r="E1985" s="533"/>
    </row>
    <row r="1986" spans="4:5" ht="15.75">
      <c r="D1986" s="533"/>
      <c r="E1986" s="533"/>
    </row>
    <row r="1987" spans="4:5" ht="15.75">
      <c r="D1987" s="533"/>
      <c r="E1987" s="533"/>
    </row>
    <row r="1988" spans="4:5" ht="15.75">
      <c r="D1988" s="533"/>
      <c r="E1988" s="533"/>
    </row>
    <row r="1989" spans="4:5" ht="15.75">
      <c r="D1989" s="533"/>
      <c r="E1989" s="533"/>
    </row>
    <row r="1990" spans="4:5" ht="15.75">
      <c r="D1990" s="533"/>
      <c r="E1990" s="533"/>
    </row>
    <row r="1991" spans="4:5" ht="15.75">
      <c r="D1991" s="533"/>
      <c r="E1991" s="533"/>
    </row>
    <row r="1992" spans="4:5" ht="15.75">
      <c r="D1992" s="533"/>
      <c r="E1992" s="533"/>
    </row>
    <row r="1993" spans="4:5" ht="15.75">
      <c r="D1993" s="533"/>
      <c r="E1993" s="533"/>
    </row>
    <row r="1994" spans="4:5" ht="15.75">
      <c r="D1994" s="533"/>
      <c r="E1994" s="533"/>
    </row>
    <row r="1995" spans="4:5" ht="15.75">
      <c r="D1995" s="533"/>
      <c r="E1995" s="533"/>
    </row>
    <row r="1996" spans="4:5" ht="15.75">
      <c r="D1996" s="533"/>
      <c r="E1996" s="533"/>
    </row>
    <row r="1997" spans="4:5" ht="15.75">
      <c r="D1997" s="533"/>
      <c r="E1997" s="533"/>
    </row>
    <row r="1998" spans="4:5" ht="15.75">
      <c r="D1998" s="533"/>
      <c r="E1998" s="533"/>
    </row>
    <row r="1999" spans="4:5" ht="15.75">
      <c r="D1999" s="533"/>
      <c r="E1999" s="533"/>
    </row>
    <row r="2000" spans="4:5" ht="15.75">
      <c r="D2000" s="533"/>
      <c r="E2000" s="533"/>
    </row>
    <row r="2001" spans="4:5" ht="15.75">
      <c r="D2001" s="533"/>
      <c r="E2001" s="533"/>
    </row>
    <row r="2002" spans="4:5" ht="15.75">
      <c r="D2002" s="533"/>
      <c r="E2002" s="533"/>
    </row>
    <row r="2003" spans="4:5" ht="15.75">
      <c r="D2003" s="533"/>
      <c r="E2003" s="533"/>
    </row>
    <row r="2004" spans="4:5" ht="15.75">
      <c r="D2004" s="533"/>
      <c r="E2004" s="533"/>
    </row>
    <row r="2005" spans="4:5" ht="15.75">
      <c r="D2005" s="533"/>
      <c r="E2005" s="533"/>
    </row>
    <row r="2006" spans="4:5" ht="15.75">
      <c r="D2006" s="533"/>
      <c r="E2006" s="533"/>
    </row>
    <row r="2007" spans="4:5" ht="15.75">
      <c r="D2007" s="533"/>
      <c r="E2007" s="533"/>
    </row>
    <row r="2008" spans="4:5" ht="15.75">
      <c r="D2008" s="533"/>
      <c r="E2008" s="533"/>
    </row>
    <row r="2009" spans="4:5" ht="15.75">
      <c r="D2009" s="533"/>
      <c r="E2009" s="533"/>
    </row>
    <row r="2010" spans="4:5" ht="15.75">
      <c r="D2010" s="533"/>
      <c r="E2010" s="533"/>
    </row>
    <row r="2011" spans="4:5" ht="15.75">
      <c r="D2011" s="533"/>
      <c r="E2011" s="533"/>
    </row>
    <row r="2012" spans="4:5" ht="15.75">
      <c r="D2012" s="533"/>
      <c r="E2012" s="533"/>
    </row>
    <row r="2013" spans="4:5" ht="15.75">
      <c r="D2013" s="533"/>
      <c r="E2013" s="533"/>
    </row>
    <row r="2014" spans="4:5" ht="15.75">
      <c r="D2014" s="533"/>
      <c r="E2014" s="533"/>
    </row>
    <row r="2015" spans="4:5" ht="15.75">
      <c r="D2015" s="533"/>
      <c r="E2015" s="533"/>
    </row>
    <row r="2016" spans="4:5" ht="15.75">
      <c r="D2016" s="533"/>
      <c r="E2016" s="533"/>
    </row>
    <row r="2017" spans="4:5" ht="15.75">
      <c r="D2017" s="533"/>
      <c r="E2017" s="533"/>
    </row>
    <row r="2018" spans="4:5" ht="15.75">
      <c r="D2018" s="533"/>
      <c r="E2018" s="533"/>
    </row>
    <row r="2019" spans="4:5" ht="15.75">
      <c r="D2019" s="533"/>
      <c r="E2019" s="533"/>
    </row>
    <row r="2020" spans="4:5" ht="15.75">
      <c r="D2020" s="533"/>
      <c r="E2020" s="533"/>
    </row>
    <row r="2021" spans="4:5" ht="15.75">
      <c r="D2021" s="533"/>
      <c r="E2021" s="533"/>
    </row>
    <row r="2022" spans="4:5" ht="15.75">
      <c r="D2022" s="533"/>
      <c r="E2022" s="533"/>
    </row>
    <row r="2023" spans="4:5" ht="15.75">
      <c r="D2023" s="533"/>
      <c r="E2023" s="533"/>
    </row>
    <row r="2024" spans="4:5" ht="15.75">
      <c r="D2024" s="533"/>
      <c r="E2024" s="533"/>
    </row>
    <row r="2025" spans="4:5" ht="15.75">
      <c r="D2025" s="533"/>
      <c r="E2025" s="533"/>
    </row>
    <row r="2026" spans="4:5" ht="15.75">
      <c r="D2026" s="533"/>
      <c r="E2026" s="533"/>
    </row>
    <row r="2027" spans="4:5" ht="15.75">
      <c r="D2027" s="533"/>
      <c r="E2027" s="533"/>
    </row>
    <row r="2028" spans="4:5" ht="15.75">
      <c r="D2028" s="533"/>
      <c r="E2028" s="533"/>
    </row>
    <row r="2029" spans="4:5" ht="15.75">
      <c r="D2029" s="533"/>
      <c r="E2029" s="533"/>
    </row>
    <row r="2030" spans="4:5" ht="15.75">
      <c r="D2030" s="533"/>
      <c r="E2030" s="533"/>
    </row>
    <row r="2031" spans="4:5" ht="15.75">
      <c r="D2031" s="533"/>
      <c r="E2031" s="533"/>
    </row>
    <row r="2032" spans="4:5" ht="15.75">
      <c r="D2032" s="533"/>
      <c r="E2032" s="533"/>
    </row>
    <row r="2033" spans="4:5" ht="15.75">
      <c r="D2033" s="533"/>
      <c r="E2033" s="533"/>
    </row>
    <row r="2034" spans="4:5" ht="15.75">
      <c r="D2034" s="533"/>
      <c r="E2034" s="533"/>
    </row>
    <row r="2035" spans="4:5" ht="15.75">
      <c r="D2035" s="533"/>
      <c r="E2035" s="533"/>
    </row>
    <row r="2036" spans="4:5" ht="15.75">
      <c r="D2036" s="533"/>
      <c r="E2036" s="533"/>
    </row>
    <row r="2037" spans="4:5" ht="15.75">
      <c r="D2037" s="533"/>
      <c r="E2037" s="533"/>
    </row>
    <row r="2038" spans="4:5" ht="15.75">
      <c r="D2038" s="533"/>
      <c r="E2038" s="533"/>
    </row>
    <row r="2039" spans="4:5" ht="15.75">
      <c r="D2039" s="533"/>
      <c r="E2039" s="533"/>
    </row>
    <row r="2040" spans="4:5" ht="15.75">
      <c r="D2040" s="533"/>
      <c r="E2040" s="533"/>
    </row>
    <row r="2041" spans="4:5" ht="15.75">
      <c r="D2041" s="533"/>
      <c r="E2041" s="533"/>
    </row>
    <row r="2042" spans="4:5" ht="15.75">
      <c r="D2042" s="533"/>
      <c r="E2042" s="533"/>
    </row>
    <row r="2043" spans="4:5" ht="15.75">
      <c r="D2043" s="533"/>
      <c r="E2043" s="533"/>
    </row>
    <row r="2044" spans="4:5" ht="15.75">
      <c r="D2044" s="533"/>
      <c r="E2044" s="533"/>
    </row>
    <row r="2045" spans="4:5" ht="15.75">
      <c r="D2045" s="533"/>
      <c r="E2045" s="533"/>
    </row>
    <row r="2046" spans="4:5" ht="15.75">
      <c r="D2046" s="533"/>
      <c r="E2046" s="533"/>
    </row>
    <row r="2047" spans="4:5" ht="15.75">
      <c r="D2047" s="533"/>
      <c r="E2047" s="533"/>
    </row>
    <row r="2048" spans="4:5" ht="15.75">
      <c r="D2048" s="533"/>
      <c r="E2048" s="533"/>
    </row>
    <row r="2049" spans="4:5" ht="15.75">
      <c r="D2049" s="533"/>
      <c r="E2049" s="533"/>
    </row>
    <row r="2050" spans="4:5" ht="15.75">
      <c r="D2050" s="533"/>
      <c r="E2050" s="533"/>
    </row>
    <row r="2051" spans="4:5" ht="15.75">
      <c r="D2051" s="533"/>
      <c r="E2051" s="533"/>
    </row>
    <row r="2052" spans="4:5" ht="15.75">
      <c r="D2052" s="533"/>
      <c r="E2052" s="533"/>
    </row>
    <row r="2053" spans="4:5" ht="15.75">
      <c r="D2053" s="533"/>
      <c r="E2053" s="533"/>
    </row>
    <row r="2054" spans="4:5" ht="15.75">
      <c r="D2054" s="533"/>
      <c r="E2054" s="533"/>
    </row>
    <row r="2055" spans="4:5" ht="15.75">
      <c r="D2055" s="533"/>
      <c r="E2055" s="533"/>
    </row>
    <row r="2056" spans="4:5" ht="15.75">
      <c r="D2056" s="533"/>
      <c r="E2056" s="533"/>
    </row>
    <row r="2057" spans="4:5" ht="15.75">
      <c r="D2057" s="533"/>
      <c r="E2057" s="533"/>
    </row>
    <row r="2058" spans="4:5" ht="15.75">
      <c r="D2058" s="533"/>
      <c r="E2058" s="533"/>
    </row>
    <row r="2059" spans="4:5" ht="15.75">
      <c r="D2059" s="533"/>
      <c r="E2059" s="533"/>
    </row>
    <row r="2060" spans="4:5" ht="15.75">
      <c r="D2060" s="533"/>
      <c r="E2060" s="533"/>
    </row>
    <row r="2061" spans="4:5" ht="15.75">
      <c r="D2061" s="533"/>
      <c r="E2061" s="533"/>
    </row>
    <row r="2062" spans="4:5" ht="15.75">
      <c r="D2062" s="533"/>
      <c r="E2062" s="533"/>
    </row>
    <row r="2063" spans="4:5" ht="15.75">
      <c r="D2063" s="533"/>
      <c r="E2063" s="533"/>
    </row>
    <row r="2064" spans="4:5" ht="15.75">
      <c r="D2064" s="533"/>
      <c r="E2064" s="533"/>
    </row>
    <row r="2065" spans="4:5" ht="15.75">
      <c r="D2065" s="533"/>
      <c r="E2065" s="533"/>
    </row>
    <row r="2066" spans="4:5" ht="15.75">
      <c r="D2066" s="533"/>
      <c r="E2066" s="533"/>
    </row>
    <row r="2067" spans="4:5" ht="15.75">
      <c r="D2067" s="533"/>
      <c r="E2067" s="533"/>
    </row>
    <row r="2068" spans="4:5" ht="15.75">
      <c r="D2068" s="533"/>
      <c r="E2068" s="533"/>
    </row>
    <row r="2069" spans="4:5" ht="15.75">
      <c r="D2069" s="533"/>
      <c r="E2069" s="533"/>
    </row>
    <row r="2070" spans="4:5" ht="15.75">
      <c r="D2070" s="533"/>
      <c r="E2070" s="533"/>
    </row>
    <row r="2071" spans="4:5" ht="15.75">
      <c r="D2071" s="533"/>
      <c r="E2071" s="533"/>
    </row>
    <row r="2072" spans="4:5" ht="15.75">
      <c r="D2072" s="533"/>
      <c r="E2072" s="533"/>
    </row>
    <row r="2073" spans="4:5" ht="15.75">
      <c r="D2073" s="533"/>
      <c r="E2073" s="533"/>
    </row>
    <row r="2074" spans="4:5" ht="15.75">
      <c r="D2074" s="533"/>
      <c r="E2074" s="533"/>
    </row>
    <row r="2075" spans="4:5" ht="15.75">
      <c r="D2075" s="533"/>
      <c r="E2075" s="533"/>
    </row>
    <row r="2076" spans="4:5" ht="15.75">
      <c r="D2076" s="533"/>
      <c r="E2076" s="533"/>
    </row>
    <row r="2077" spans="4:5" ht="15.75">
      <c r="D2077" s="533"/>
      <c r="E2077" s="533"/>
    </row>
    <row r="2078" spans="4:5" ht="15.75">
      <c r="D2078" s="533"/>
      <c r="E2078" s="533"/>
    </row>
    <row r="2079" spans="4:5" ht="15.75">
      <c r="D2079" s="533"/>
      <c r="E2079" s="533"/>
    </row>
    <row r="2080" spans="4:5" ht="15.75">
      <c r="D2080" s="533"/>
      <c r="E2080" s="533"/>
    </row>
    <row r="2081" spans="4:5" ht="15.75">
      <c r="D2081" s="533"/>
      <c r="E2081" s="533"/>
    </row>
    <row r="2082" spans="4:5" ht="15.75">
      <c r="D2082" s="533"/>
      <c r="E2082" s="533"/>
    </row>
    <row r="2083" spans="4:5" ht="15.75">
      <c r="D2083" s="533"/>
      <c r="E2083" s="533"/>
    </row>
    <row r="2084" spans="4:5" ht="15.75">
      <c r="D2084" s="533"/>
      <c r="E2084" s="533"/>
    </row>
    <row r="2085" spans="4:5" ht="15.75">
      <c r="D2085" s="533"/>
      <c r="E2085" s="533"/>
    </row>
    <row r="2086" spans="4:5" ht="15.75">
      <c r="D2086" s="533"/>
      <c r="E2086" s="533"/>
    </row>
    <row r="2087" spans="4:5" ht="15.75">
      <c r="D2087" s="533"/>
      <c r="E2087" s="533"/>
    </row>
    <row r="2088" spans="4:5" ht="15.75">
      <c r="D2088" s="533"/>
      <c r="E2088" s="533"/>
    </row>
    <row r="2089" spans="4:5" ht="15.75">
      <c r="D2089" s="533"/>
      <c r="E2089" s="533"/>
    </row>
    <row r="2090" spans="4:5" ht="15.75">
      <c r="D2090" s="533"/>
      <c r="E2090" s="533"/>
    </row>
    <row r="2091" spans="4:5" ht="15.75">
      <c r="D2091" s="533"/>
      <c r="E2091" s="533"/>
    </row>
    <row r="2092" spans="4:5" ht="15.75">
      <c r="D2092" s="533"/>
      <c r="E2092" s="533"/>
    </row>
    <row r="2093" spans="4:5" ht="15.75">
      <c r="D2093" s="533"/>
      <c r="E2093" s="533"/>
    </row>
    <row r="2094" spans="4:5" ht="15.75">
      <c r="D2094" s="533"/>
      <c r="E2094" s="533"/>
    </row>
    <row r="2095" spans="4:5" ht="15.75">
      <c r="D2095" s="533"/>
      <c r="E2095" s="533"/>
    </row>
    <row r="2096" spans="4:5" ht="15.75">
      <c r="D2096" s="533"/>
      <c r="E2096" s="533"/>
    </row>
    <row r="2097" spans="4:5" ht="15.75">
      <c r="D2097" s="533"/>
      <c r="E2097" s="533"/>
    </row>
    <row r="2098" spans="4:5" ht="15.75">
      <c r="D2098" s="533"/>
      <c r="E2098" s="533"/>
    </row>
    <row r="2099" spans="4:5" ht="15.75">
      <c r="D2099" s="533"/>
      <c r="E2099" s="533"/>
    </row>
    <row r="2100" spans="4:5" ht="15.75">
      <c r="D2100" s="533"/>
      <c r="E2100" s="533"/>
    </row>
    <row r="2101" spans="4:5" ht="15.75">
      <c r="D2101" s="533"/>
      <c r="E2101" s="533"/>
    </row>
    <row r="2102" spans="4:5" ht="15.75">
      <c r="D2102" s="533"/>
      <c r="E2102" s="533"/>
    </row>
    <row r="2103" spans="4:5" ht="15.75">
      <c r="D2103" s="533"/>
      <c r="E2103" s="533"/>
    </row>
    <row r="2104" spans="4:5" ht="15.75">
      <c r="D2104" s="533"/>
      <c r="E2104" s="533"/>
    </row>
    <row r="2105" spans="4:5" ht="15.75">
      <c r="D2105" s="533"/>
      <c r="E2105" s="533"/>
    </row>
    <row r="2106" spans="4:5" ht="15.75">
      <c r="D2106" s="533"/>
      <c r="E2106" s="533"/>
    </row>
    <row r="2107" spans="4:5" ht="15.75">
      <c r="D2107" s="533"/>
      <c r="E2107" s="533"/>
    </row>
    <row r="2108" spans="4:5" ht="15.75">
      <c r="D2108" s="533"/>
      <c r="E2108" s="533"/>
    </row>
    <row r="2109" spans="4:5" ht="15.75">
      <c r="D2109" s="533"/>
      <c r="E2109" s="533"/>
    </row>
    <row r="2110" spans="4:5" ht="15.75">
      <c r="D2110" s="533"/>
      <c r="E2110" s="533"/>
    </row>
    <row r="2111" spans="4:5" ht="15.75">
      <c r="D2111" s="533"/>
      <c r="E2111" s="533"/>
    </row>
    <row r="2112" spans="4:5" ht="15.75">
      <c r="D2112" s="533"/>
      <c r="E2112" s="533"/>
    </row>
    <row r="2113" spans="4:5" ht="15.75">
      <c r="D2113" s="533"/>
      <c r="E2113" s="533"/>
    </row>
    <row r="2114" spans="4:5" ht="15.75">
      <c r="D2114" s="533"/>
      <c r="E2114" s="533"/>
    </row>
    <row r="2115" spans="4:5" ht="15.75">
      <c r="D2115" s="533"/>
      <c r="E2115" s="533"/>
    </row>
    <row r="2116" spans="4:5" ht="15.75">
      <c r="D2116" s="533"/>
      <c r="E2116" s="533"/>
    </row>
    <row r="2117" spans="4:5" ht="15.75">
      <c r="D2117" s="533"/>
      <c r="E2117" s="533"/>
    </row>
    <row r="2118" spans="4:5" ht="15.75">
      <c r="D2118" s="533"/>
      <c r="E2118" s="533"/>
    </row>
    <row r="2119" spans="4:5" ht="15.75">
      <c r="D2119" s="533"/>
      <c r="E2119" s="533"/>
    </row>
    <row r="2120" spans="4:5" ht="15.75">
      <c r="D2120" s="533"/>
      <c r="E2120" s="533"/>
    </row>
    <row r="2121" spans="4:5" ht="15.75">
      <c r="D2121" s="533"/>
      <c r="E2121" s="533"/>
    </row>
    <row r="2122" spans="4:5" ht="15.75">
      <c r="D2122" s="533"/>
      <c r="E2122" s="533"/>
    </row>
    <row r="2123" spans="4:5" ht="15.75">
      <c r="D2123" s="533"/>
      <c r="E2123" s="533"/>
    </row>
    <row r="2124" spans="4:5" ht="15.75">
      <c r="D2124" s="533"/>
      <c r="E2124" s="533"/>
    </row>
    <row r="2125" spans="4:5" ht="15.75">
      <c r="D2125" s="533"/>
      <c r="E2125" s="533"/>
    </row>
    <row r="2126" spans="4:5" ht="15.75">
      <c r="D2126" s="533"/>
      <c r="E2126" s="533"/>
    </row>
    <row r="2127" spans="4:5" ht="15.75">
      <c r="D2127" s="533"/>
      <c r="E2127" s="533"/>
    </row>
    <row r="2128" spans="4:5" ht="15.75">
      <c r="D2128" s="533"/>
      <c r="E2128" s="533"/>
    </row>
    <row r="2129" spans="4:5" ht="15.75">
      <c r="D2129" s="533"/>
      <c r="E2129" s="533"/>
    </row>
    <row r="2130" spans="4:5" ht="15.75">
      <c r="D2130" s="533"/>
      <c r="E2130" s="533"/>
    </row>
    <row r="2131" spans="4:5" ht="15.75">
      <c r="D2131" s="533"/>
      <c r="E2131" s="533"/>
    </row>
    <row r="2132" spans="4:5" ht="15.75">
      <c r="D2132" s="533"/>
      <c r="E2132" s="533"/>
    </row>
    <row r="2133" spans="4:5" ht="15.75">
      <c r="D2133" s="533"/>
      <c r="E2133" s="533"/>
    </row>
    <row r="2134" spans="4:5" ht="15.75">
      <c r="D2134" s="533"/>
      <c r="E2134" s="533"/>
    </row>
    <row r="2135" spans="4:5" ht="15.75">
      <c r="D2135" s="533"/>
      <c r="E2135" s="533"/>
    </row>
    <row r="2136" spans="4:5" ht="15.75">
      <c r="D2136" s="533"/>
      <c r="E2136" s="533"/>
    </row>
    <row r="2137" spans="4:5" ht="15.75">
      <c r="D2137" s="533"/>
      <c r="E2137" s="533"/>
    </row>
    <row r="2138" spans="4:5" ht="15.75">
      <c r="D2138" s="533"/>
      <c r="E2138" s="533"/>
    </row>
    <row r="2139" spans="4:5" ht="15.75">
      <c r="D2139" s="533"/>
      <c r="E2139" s="533"/>
    </row>
    <row r="2140" spans="4:5" ht="15.75">
      <c r="D2140" s="533"/>
      <c r="E2140" s="533"/>
    </row>
    <row r="2141" spans="4:5" ht="15.75">
      <c r="D2141" s="533"/>
      <c r="E2141" s="533"/>
    </row>
    <row r="2142" spans="4:5" ht="15.75">
      <c r="D2142" s="533"/>
      <c r="E2142" s="533"/>
    </row>
    <row r="2143" spans="4:5" ht="15.75">
      <c r="D2143" s="533"/>
      <c r="E2143" s="533"/>
    </row>
    <row r="2144" spans="4:5" ht="15.75">
      <c r="D2144" s="533"/>
      <c r="E2144" s="533"/>
    </row>
    <row r="2145" spans="4:5" ht="15.75">
      <c r="D2145" s="533"/>
      <c r="E2145" s="533"/>
    </row>
    <row r="2146" spans="4:5" ht="15.75">
      <c r="D2146" s="533"/>
      <c r="E2146" s="533"/>
    </row>
    <row r="2147" spans="4:5" ht="15.75">
      <c r="D2147" s="533"/>
      <c r="E2147" s="533"/>
    </row>
    <row r="2148" spans="4:5" ht="15.75">
      <c r="D2148" s="533"/>
      <c r="E2148" s="533"/>
    </row>
    <row r="2149" spans="4:5" ht="15.75">
      <c r="D2149" s="533"/>
      <c r="E2149" s="533"/>
    </row>
    <row r="2150" spans="4:5" ht="15.75">
      <c r="D2150" s="533"/>
      <c r="E2150" s="533"/>
    </row>
    <row r="2151" spans="4:5" ht="15.75">
      <c r="D2151" s="533"/>
      <c r="E2151" s="533"/>
    </row>
    <row r="2152" spans="4:5" ht="15.75">
      <c r="D2152" s="533"/>
      <c r="E2152" s="533"/>
    </row>
    <row r="2153" spans="4:5" ht="15.75">
      <c r="D2153" s="533"/>
      <c r="E2153" s="533"/>
    </row>
    <row r="2154" spans="4:5" ht="15.75">
      <c r="D2154" s="533"/>
      <c r="E2154" s="533"/>
    </row>
    <row r="2155" spans="4:5" ht="15.75">
      <c r="D2155" s="533"/>
      <c r="E2155" s="533"/>
    </row>
    <row r="2156" spans="4:5" ht="15.75">
      <c r="D2156" s="533"/>
      <c r="E2156" s="533"/>
    </row>
    <row r="2157" spans="4:5" ht="15.75">
      <c r="D2157" s="533"/>
      <c r="E2157" s="533"/>
    </row>
    <row r="2158" spans="4:5" ht="15.75">
      <c r="D2158" s="533"/>
      <c r="E2158" s="533"/>
    </row>
    <row r="2159" spans="4:5" ht="15.75">
      <c r="D2159" s="533"/>
      <c r="E2159" s="533"/>
    </row>
    <row r="2160" spans="4:5" ht="15.75">
      <c r="D2160" s="533"/>
      <c r="E2160" s="533"/>
    </row>
    <row r="2161" spans="4:5" ht="15.75">
      <c r="D2161" s="533"/>
      <c r="E2161" s="533"/>
    </row>
    <row r="2162" spans="4:5" ht="15.75">
      <c r="D2162" s="533"/>
      <c r="E2162" s="533"/>
    </row>
    <row r="2163" spans="4:5" ht="15.75">
      <c r="D2163" s="533"/>
      <c r="E2163" s="533"/>
    </row>
    <row r="2164" spans="4:5" ht="15.75">
      <c r="D2164" s="533"/>
      <c r="E2164" s="533"/>
    </row>
    <row r="2165" spans="4:5" ht="15.75">
      <c r="D2165" s="533"/>
      <c r="E2165" s="533"/>
    </row>
    <row r="2166" spans="4:5" ht="15.75">
      <c r="D2166" s="533"/>
      <c r="E2166" s="533"/>
    </row>
    <row r="2167" spans="4:5" ht="15.75">
      <c r="D2167" s="533"/>
      <c r="E2167" s="533"/>
    </row>
    <row r="2168" spans="4:5" ht="15.75">
      <c r="D2168" s="533"/>
      <c r="E2168" s="533"/>
    </row>
    <row r="2169" spans="4:5" ht="15.75">
      <c r="D2169" s="533"/>
      <c r="E2169" s="533"/>
    </row>
    <row r="2170" spans="4:5" ht="15.75">
      <c r="D2170" s="533"/>
      <c r="E2170" s="533"/>
    </row>
    <row r="2171" spans="4:5" ht="15.75">
      <c r="D2171" s="533"/>
      <c r="E2171" s="533"/>
    </row>
    <row r="2172" spans="4:5" ht="15.75">
      <c r="D2172" s="533"/>
      <c r="E2172" s="533"/>
    </row>
    <row r="2173" spans="4:5" ht="15.75">
      <c r="D2173" s="533"/>
      <c r="E2173" s="533"/>
    </row>
    <row r="2174" spans="4:5" ht="15.75">
      <c r="D2174" s="533"/>
      <c r="E2174" s="533"/>
    </row>
    <row r="2175" spans="4:5" ht="15.75">
      <c r="D2175" s="533"/>
      <c r="E2175" s="533"/>
    </row>
    <row r="2176" spans="4:5" ht="15.75">
      <c r="D2176" s="533"/>
      <c r="E2176" s="533"/>
    </row>
    <row r="2177" spans="4:5" ht="15.75">
      <c r="D2177" s="533"/>
      <c r="E2177" s="533"/>
    </row>
    <row r="2178" spans="4:5" ht="15.75">
      <c r="D2178" s="533"/>
      <c r="E2178" s="533"/>
    </row>
    <row r="2179" spans="4:5" ht="15.75">
      <c r="D2179" s="533"/>
      <c r="E2179" s="533"/>
    </row>
    <row r="2180" spans="4:5" ht="15.75">
      <c r="D2180" s="533"/>
      <c r="E2180" s="533"/>
    </row>
    <row r="2181" spans="4:5" ht="15.75">
      <c r="D2181" s="533"/>
      <c r="E2181" s="533"/>
    </row>
    <row r="2182" spans="4:5" ht="15.75">
      <c r="D2182" s="533"/>
      <c r="E2182" s="533"/>
    </row>
    <row r="2183" spans="4:5" ht="15.75">
      <c r="D2183" s="533"/>
      <c r="E2183" s="533"/>
    </row>
    <row r="2184" spans="4:5" ht="15.75">
      <c r="D2184" s="533"/>
      <c r="E2184" s="533"/>
    </row>
    <row r="2185" spans="4:5" ht="15.75">
      <c r="D2185" s="533"/>
      <c r="E2185" s="533"/>
    </row>
    <row r="2186" spans="4:5" ht="15.75">
      <c r="D2186" s="533"/>
      <c r="E2186" s="533"/>
    </row>
    <row r="2187" spans="4:5" ht="15.75">
      <c r="D2187" s="533"/>
      <c r="E2187" s="533"/>
    </row>
    <row r="2188" spans="4:5" ht="15.75">
      <c r="D2188" s="533"/>
      <c r="E2188" s="533"/>
    </row>
    <row r="2189" spans="4:5" ht="15.75">
      <c r="D2189" s="533"/>
      <c r="E2189" s="533"/>
    </row>
    <row r="2190" spans="4:5" ht="15.75">
      <c r="D2190" s="533"/>
      <c r="E2190" s="533"/>
    </row>
    <row r="2191" spans="4:5" ht="15.75">
      <c r="D2191" s="533"/>
      <c r="E2191" s="533"/>
    </row>
    <row r="2192" spans="4:5" ht="15.75">
      <c r="D2192" s="533"/>
      <c r="E2192" s="533"/>
    </row>
    <row r="2193" spans="4:5" ht="15.75">
      <c r="D2193" s="533"/>
      <c r="E2193" s="533"/>
    </row>
    <row r="2194" spans="4:5" ht="15.75">
      <c r="D2194" s="533"/>
      <c r="E2194" s="533"/>
    </row>
    <row r="2195" spans="4:5" ht="15.75">
      <c r="D2195" s="533"/>
      <c r="E2195" s="533"/>
    </row>
    <row r="2196" spans="4:5" ht="15.75">
      <c r="D2196" s="533"/>
      <c r="E2196" s="533"/>
    </row>
    <row r="2197" spans="4:5" ht="15.75">
      <c r="D2197" s="533"/>
      <c r="E2197" s="533"/>
    </row>
    <row r="2198" spans="4:5" ht="15.75">
      <c r="D2198" s="533"/>
      <c r="E2198" s="533"/>
    </row>
    <row r="2199" spans="4:5" ht="15.75">
      <c r="D2199" s="533"/>
      <c r="E2199" s="533"/>
    </row>
    <row r="2200" spans="4:5" ht="15.75">
      <c r="D2200" s="533"/>
      <c r="E2200" s="533"/>
    </row>
    <row r="2201" spans="4:5" ht="15.75">
      <c r="D2201" s="533"/>
      <c r="E2201" s="533"/>
    </row>
    <row r="2202" spans="4:5" ht="15.75">
      <c r="D2202" s="533"/>
      <c r="E2202" s="533"/>
    </row>
    <row r="2203" spans="4:5" ht="15.75">
      <c r="D2203" s="533"/>
      <c r="E2203" s="533"/>
    </row>
    <row r="2204" spans="4:5" ht="15.75">
      <c r="D2204" s="533"/>
      <c r="E2204" s="533"/>
    </row>
    <row r="2205" spans="4:5" ht="15.75">
      <c r="D2205" s="533"/>
      <c r="E2205" s="533"/>
    </row>
    <row r="2206" spans="4:5" ht="15.75">
      <c r="D2206" s="533"/>
      <c r="E2206" s="533"/>
    </row>
    <row r="2207" spans="4:5" ht="15.75">
      <c r="D2207" s="533"/>
      <c r="E2207" s="533"/>
    </row>
    <row r="2208" spans="4:5" ht="15.75">
      <c r="D2208" s="533"/>
      <c r="E2208" s="533"/>
    </row>
    <row r="2209" spans="4:5" ht="15.75">
      <c r="D2209" s="533"/>
      <c r="E2209" s="533"/>
    </row>
    <row r="2210" spans="4:5" ht="15.75">
      <c r="D2210" s="533"/>
      <c r="E2210" s="533"/>
    </row>
    <row r="2211" spans="4:5" ht="15.75">
      <c r="D2211" s="533"/>
      <c r="E2211" s="533"/>
    </row>
    <row r="2212" spans="4:5" ht="15.75">
      <c r="D2212" s="533"/>
      <c r="E2212" s="533"/>
    </row>
    <row r="2213" spans="4:5" ht="15.75">
      <c r="D2213" s="533"/>
      <c r="E2213" s="533"/>
    </row>
    <row r="2214" spans="4:5" ht="15.75">
      <c r="D2214" s="533"/>
      <c r="E2214" s="533"/>
    </row>
    <row r="2215" spans="4:5" ht="15.75">
      <c r="D2215" s="533"/>
      <c r="E2215" s="533"/>
    </row>
    <row r="2216" spans="4:5" ht="15.75">
      <c r="D2216" s="533"/>
      <c r="E2216" s="533"/>
    </row>
    <row r="2217" spans="4:5" ht="15.75">
      <c r="D2217" s="533"/>
      <c r="E2217" s="533"/>
    </row>
    <row r="2218" spans="4:5" ht="15.75">
      <c r="D2218" s="533"/>
      <c r="E2218" s="533"/>
    </row>
    <row r="2219" spans="4:5" ht="15.75">
      <c r="D2219" s="533"/>
      <c r="E2219" s="533"/>
    </row>
    <row r="2220" spans="4:5" ht="15.75">
      <c r="D2220" s="533"/>
      <c r="E2220" s="533"/>
    </row>
    <row r="2221" spans="4:5" ht="15.75">
      <c r="D2221" s="533"/>
      <c r="E2221" s="533"/>
    </row>
    <row r="2222" spans="4:5" ht="15.75">
      <c r="D2222" s="533"/>
      <c r="E2222" s="533"/>
    </row>
    <row r="2223" spans="4:5" ht="15.75">
      <c r="D2223" s="533"/>
      <c r="E2223" s="533"/>
    </row>
    <row r="2224" spans="4:5" ht="15.75">
      <c r="D2224" s="533"/>
      <c r="E2224" s="533"/>
    </row>
    <row r="2225" spans="4:5" ht="15.75">
      <c r="D2225" s="533"/>
      <c r="E2225" s="533"/>
    </row>
    <row r="2226" spans="4:5" ht="15.75">
      <c r="D2226" s="533"/>
      <c r="E2226" s="533"/>
    </row>
    <row r="2227" spans="4:5" ht="15.75">
      <c r="D2227" s="533"/>
      <c r="E2227" s="533"/>
    </row>
    <row r="2228" spans="4:5" ht="15.75">
      <c r="D2228" s="533"/>
      <c r="E2228" s="533"/>
    </row>
    <row r="2229" spans="4:5" ht="15.75">
      <c r="D2229" s="533"/>
      <c r="E2229" s="533"/>
    </row>
    <row r="2230" spans="4:5" ht="15.75">
      <c r="D2230" s="533"/>
      <c r="E2230" s="533"/>
    </row>
    <row r="2231" spans="4:5" ht="15.75">
      <c r="D2231" s="533"/>
      <c r="E2231" s="533"/>
    </row>
    <row r="2232" spans="4:5" ht="15.75">
      <c r="D2232" s="533"/>
      <c r="E2232" s="533"/>
    </row>
    <row r="2233" spans="4:5" ht="15.75">
      <c r="D2233" s="533"/>
      <c r="E2233" s="533"/>
    </row>
    <row r="2234" spans="4:5" ht="15.75">
      <c r="D2234" s="533"/>
      <c r="E2234" s="533"/>
    </row>
    <row r="2235" spans="4:5" ht="15.75">
      <c r="D2235" s="533"/>
      <c r="E2235" s="533"/>
    </row>
    <row r="2236" spans="4:5" ht="15.75">
      <c r="D2236" s="533"/>
      <c r="E2236" s="533"/>
    </row>
    <row r="2237" spans="4:5" ht="15.75">
      <c r="D2237" s="533"/>
      <c r="E2237" s="533"/>
    </row>
    <row r="2238" spans="4:5" ht="15.75">
      <c r="D2238" s="533"/>
      <c r="E2238" s="533"/>
    </row>
    <row r="2239" spans="4:5" ht="15.75">
      <c r="D2239" s="533"/>
      <c r="E2239" s="533"/>
    </row>
    <row r="2240" spans="4:5" ht="15.75">
      <c r="D2240" s="533"/>
      <c r="E2240" s="533"/>
    </row>
    <row r="2241" spans="4:5" ht="15.75">
      <c r="D2241" s="533"/>
      <c r="E2241" s="533"/>
    </row>
    <row r="2242" spans="4:5" ht="15.75">
      <c r="D2242" s="533"/>
      <c r="E2242" s="533"/>
    </row>
    <row r="2243" spans="4:5" ht="15.75">
      <c r="D2243" s="533"/>
      <c r="E2243" s="533"/>
    </row>
    <row r="2244" spans="4:5" ht="15.75">
      <c r="D2244" s="533"/>
      <c r="E2244" s="533"/>
    </row>
    <row r="2245" spans="4:5" ht="15.75">
      <c r="D2245" s="533"/>
      <c r="E2245" s="533"/>
    </row>
    <row r="2246" spans="4:5" ht="15.75">
      <c r="D2246" s="533"/>
      <c r="E2246" s="533"/>
    </row>
    <row r="2247" spans="4:5" ht="15.75">
      <c r="D2247" s="533"/>
      <c r="E2247" s="533"/>
    </row>
    <row r="2248" spans="4:5" ht="15.75">
      <c r="D2248" s="533"/>
      <c r="E2248" s="533"/>
    </row>
    <row r="2249" spans="4:5" ht="15.75">
      <c r="D2249" s="533"/>
      <c r="E2249" s="533"/>
    </row>
    <row r="2250" spans="4:5" ht="15.75">
      <c r="D2250" s="533"/>
      <c r="E2250" s="533"/>
    </row>
    <row r="2251" spans="4:5" ht="15.75">
      <c r="D2251" s="533"/>
      <c r="E2251" s="533"/>
    </row>
    <row r="2252" spans="4:5" ht="15.75">
      <c r="D2252" s="533"/>
      <c r="E2252" s="533"/>
    </row>
    <row r="2253" spans="4:5" ht="15.75">
      <c r="D2253" s="533"/>
      <c r="E2253" s="533"/>
    </row>
    <row r="2254" spans="4:5" ht="15.75">
      <c r="D2254" s="533"/>
      <c r="E2254" s="533"/>
    </row>
    <row r="2255" spans="4:5" ht="15.75">
      <c r="D2255" s="533"/>
      <c r="E2255" s="533"/>
    </row>
    <row r="2256" spans="4:5" ht="15.75">
      <c r="D2256" s="533"/>
      <c r="E2256" s="533"/>
    </row>
    <row r="2257" spans="4:5" ht="15.75">
      <c r="D2257" s="533"/>
      <c r="E2257" s="533"/>
    </row>
    <row r="2258" spans="4:5" ht="15.75">
      <c r="D2258" s="533"/>
      <c r="E2258" s="533"/>
    </row>
    <row r="2259" spans="4:5" ht="15.75">
      <c r="D2259" s="533"/>
      <c r="E2259" s="533"/>
    </row>
    <row r="2260" spans="4:5" ht="15.75">
      <c r="D2260" s="533"/>
      <c r="E2260" s="533"/>
    </row>
    <row r="2261" spans="4:5" ht="15.75">
      <c r="D2261" s="533"/>
      <c r="E2261" s="533"/>
    </row>
    <row r="2262" spans="4:5" ht="15.75">
      <c r="D2262" s="533"/>
      <c r="E2262" s="533"/>
    </row>
    <row r="2263" spans="4:5" ht="15.75">
      <c r="D2263" s="533"/>
      <c r="E2263" s="533"/>
    </row>
    <row r="2264" spans="4:5" ht="15.75">
      <c r="D2264" s="533"/>
      <c r="E2264" s="533"/>
    </row>
    <row r="2265" spans="4:5" ht="15.75">
      <c r="D2265" s="533"/>
      <c r="E2265" s="533"/>
    </row>
    <row r="2266" spans="4:5" ht="15.75">
      <c r="D2266" s="533"/>
      <c r="E2266" s="533"/>
    </row>
    <row r="2267" spans="4:5" ht="15.75">
      <c r="D2267" s="533"/>
      <c r="E2267" s="533"/>
    </row>
    <row r="2268" spans="4:5" ht="15.75">
      <c r="D2268" s="533"/>
      <c r="E2268" s="533"/>
    </row>
    <row r="2269" spans="4:5" ht="15.75">
      <c r="D2269" s="533"/>
      <c r="E2269" s="533"/>
    </row>
    <row r="2270" spans="4:5" ht="15.75">
      <c r="D2270" s="533"/>
      <c r="E2270" s="533"/>
    </row>
    <row r="2271" spans="4:5" ht="15.75">
      <c r="D2271" s="533"/>
      <c r="E2271" s="533"/>
    </row>
    <row r="2272" spans="4:5" ht="15.75">
      <c r="D2272" s="533"/>
      <c r="E2272" s="533"/>
    </row>
    <row r="2273" spans="4:5" ht="15.75">
      <c r="D2273" s="533"/>
      <c r="E2273" s="533"/>
    </row>
    <row r="2274" spans="4:5" ht="15.75">
      <c r="D2274" s="533"/>
      <c r="E2274" s="533"/>
    </row>
    <row r="2275" spans="4:5" ht="15.75">
      <c r="D2275" s="533"/>
      <c r="E2275" s="533"/>
    </row>
    <row r="2276" spans="4:5" ht="15.75">
      <c r="D2276" s="533"/>
      <c r="E2276" s="533"/>
    </row>
    <row r="2277" spans="4:5" ht="15.75">
      <c r="D2277" s="533"/>
      <c r="E2277" s="533"/>
    </row>
    <row r="2278" spans="4:5" ht="15.75">
      <c r="D2278" s="533"/>
      <c r="E2278" s="533"/>
    </row>
    <row r="2279" spans="4:5" ht="15.75">
      <c r="D2279" s="533"/>
      <c r="E2279" s="533"/>
    </row>
    <row r="2280" spans="4:5" ht="15.75">
      <c r="D2280" s="533"/>
      <c r="E2280" s="533"/>
    </row>
    <row r="2281" spans="4:5" ht="15.75">
      <c r="D2281" s="533"/>
      <c r="E2281" s="533"/>
    </row>
    <row r="2282" spans="4:5" ht="15.75">
      <c r="D2282" s="533"/>
      <c r="E2282" s="533"/>
    </row>
    <row r="2283" spans="4:5" ht="15.75">
      <c r="D2283" s="533"/>
      <c r="E2283" s="533"/>
    </row>
    <row r="2284" spans="4:5" ht="15.75">
      <c r="D2284" s="533"/>
      <c r="E2284" s="533"/>
    </row>
    <row r="2285" spans="4:5" ht="15.75">
      <c r="D2285" s="533"/>
      <c r="E2285" s="533"/>
    </row>
    <row r="2286" spans="4:5" ht="15.75">
      <c r="D2286" s="533"/>
      <c r="E2286" s="533"/>
    </row>
    <row r="2287" spans="4:5" ht="15.75">
      <c r="D2287" s="533"/>
      <c r="E2287" s="533"/>
    </row>
    <row r="2288" spans="4:5" ht="15.75">
      <c r="D2288" s="533"/>
      <c r="E2288" s="533"/>
    </row>
    <row r="2289" spans="4:5" ht="15.75">
      <c r="D2289" s="533"/>
      <c r="E2289" s="533"/>
    </row>
    <row r="2290" spans="4:5" ht="15.75">
      <c r="D2290" s="533"/>
      <c r="E2290" s="533"/>
    </row>
    <row r="2291" spans="4:5" ht="15.75">
      <c r="D2291" s="533"/>
      <c r="E2291" s="533"/>
    </row>
    <row r="2292" spans="4:5" ht="15.75">
      <c r="D2292" s="533"/>
      <c r="E2292" s="533"/>
    </row>
    <row r="2293" spans="4:5" ht="15.75">
      <c r="D2293" s="533"/>
      <c r="E2293" s="533"/>
    </row>
    <row r="2294" spans="4:5" ht="15.75">
      <c r="D2294" s="533"/>
      <c r="E2294" s="533"/>
    </row>
    <row r="2295" spans="4:5" ht="15.75">
      <c r="D2295" s="533"/>
      <c r="E2295" s="533"/>
    </row>
    <row r="2296" spans="4:5" ht="15.75">
      <c r="D2296" s="533"/>
      <c r="E2296" s="533"/>
    </row>
    <row r="2297" spans="4:5" ht="15.75">
      <c r="D2297" s="533"/>
      <c r="E2297" s="533"/>
    </row>
    <row r="2298" spans="4:5" ht="15.75">
      <c r="D2298" s="533"/>
      <c r="E2298" s="533"/>
    </row>
    <row r="2299" spans="4:5" ht="15.75">
      <c r="D2299" s="533"/>
      <c r="E2299" s="533"/>
    </row>
    <row r="2300" spans="4:5" ht="15.75">
      <c r="D2300" s="533"/>
      <c r="E2300" s="533"/>
    </row>
    <row r="2301" spans="4:5" ht="15.75">
      <c r="D2301" s="533"/>
      <c r="E2301" s="533"/>
    </row>
    <row r="2302" spans="4:5" ht="15.75">
      <c r="D2302" s="533"/>
      <c r="E2302" s="533"/>
    </row>
    <row r="2303" spans="4:5" ht="15.75">
      <c r="D2303" s="533"/>
      <c r="E2303" s="533"/>
    </row>
    <row r="2304" spans="4:5" ht="15.75">
      <c r="D2304" s="533"/>
      <c r="E2304" s="533"/>
    </row>
    <row r="2305" spans="4:5" ht="15.75">
      <c r="D2305" s="533"/>
      <c r="E2305" s="533"/>
    </row>
    <row r="2306" spans="4:5" ht="15.75">
      <c r="D2306" s="533"/>
      <c r="E2306" s="533"/>
    </row>
    <row r="2307" spans="4:5" ht="15.75">
      <c r="D2307" s="533"/>
      <c r="E2307" s="533"/>
    </row>
    <row r="2308" spans="4:5" ht="15.75">
      <c r="D2308" s="533"/>
      <c r="E2308" s="533"/>
    </row>
    <row r="2309" spans="4:5" ht="15.75">
      <c r="D2309" s="533"/>
      <c r="E2309" s="533"/>
    </row>
    <row r="2310" spans="4:5" ht="15.75">
      <c r="D2310" s="533"/>
      <c r="E2310" s="533"/>
    </row>
    <row r="2311" spans="4:5" ht="15.75">
      <c r="D2311" s="533"/>
      <c r="E2311" s="533"/>
    </row>
    <row r="2312" spans="4:5" ht="15.75">
      <c r="D2312" s="533"/>
      <c r="E2312" s="533"/>
    </row>
    <row r="2313" spans="4:5" ht="15.75">
      <c r="D2313" s="533"/>
      <c r="E2313" s="533"/>
    </row>
    <row r="2314" spans="4:5" ht="15.75">
      <c r="D2314" s="533"/>
      <c r="E2314" s="533"/>
    </row>
    <row r="2315" spans="4:5" ht="15.75">
      <c r="D2315" s="533"/>
      <c r="E2315" s="533"/>
    </row>
    <row r="2316" spans="4:5" ht="15.75">
      <c r="D2316" s="533"/>
      <c r="E2316" s="533"/>
    </row>
    <row r="2317" spans="4:5" ht="15.75">
      <c r="D2317" s="533"/>
      <c r="E2317" s="533"/>
    </row>
    <row r="2318" spans="4:5" ht="15.75">
      <c r="D2318" s="533"/>
      <c r="E2318" s="533"/>
    </row>
    <row r="2319" spans="4:5" ht="15.75">
      <c r="D2319" s="533"/>
      <c r="E2319" s="533"/>
    </row>
    <row r="2320" spans="4:5" ht="15.75">
      <c r="D2320" s="533"/>
      <c r="E2320" s="533"/>
    </row>
    <row r="2321" spans="4:5" ht="15.75">
      <c r="D2321" s="533"/>
      <c r="E2321" s="533"/>
    </row>
    <row r="2322" spans="4:5" ht="15.75">
      <c r="D2322" s="533"/>
      <c r="E2322" s="533"/>
    </row>
    <row r="2323" spans="4:5" ht="15.75">
      <c r="D2323" s="533"/>
      <c r="E2323" s="533"/>
    </row>
    <row r="2324" spans="4:5" ht="15.75">
      <c r="D2324" s="533"/>
      <c r="E2324" s="533"/>
    </row>
    <row r="2325" spans="4:5" ht="15.75">
      <c r="D2325" s="533"/>
      <c r="E2325" s="533"/>
    </row>
    <row r="2326" spans="4:5" ht="15.75">
      <c r="D2326" s="533"/>
      <c r="E2326" s="533"/>
    </row>
    <row r="2327" spans="4:5" ht="15.75">
      <c r="D2327" s="533"/>
      <c r="E2327" s="533"/>
    </row>
    <row r="2328" spans="4:5" ht="15.75">
      <c r="D2328" s="533"/>
      <c r="E2328" s="533"/>
    </row>
    <row r="2329" spans="4:5" ht="15.75">
      <c r="D2329" s="533"/>
      <c r="E2329" s="533"/>
    </row>
    <row r="2330" spans="4:5" ht="15.75">
      <c r="D2330" s="533"/>
      <c r="E2330" s="533"/>
    </row>
    <row r="2331" spans="4:5" ht="15.75">
      <c r="D2331" s="533"/>
      <c r="E2331" s="533"/>
    </row>
    <row r="2332" spans="4:5" ht="15.75">
      <c r="D2332" s="533"/>
      <c r="E2332" s="533"/>
    </row>
    <row r="2333" spans="4:5" ht="15.75">
      <c r="D2333" s="533"/>
      <c r="E2333" s="533"/>
    </row>
    <row r="2334" spans="4:5" ht="15.75">
      <c r="D2334" s="533"/>
      <c r="E2334" s="533"/>
    </row>
    <row r="2335" spans="4:5" ht="15.75">
      <c r="D2335" s="533"/>
      <c r="E2335" s="533"/>
    </row>
    <row r="2336" spans="4:5" ht="15.75">
      <c r="D2336" s="533"/>
      <c r="E2336" s="533"/>
    </row>
    <row r="2337" spans="4:5" ht="15.75">
      <c r="D2337" s="533"/>
      <c r="E2337" s="533"/>
    </row>
    <row r="2338" spans="4:5" ht="15.75">
      <c r="D2338" s="533"/>
      <c r="E2338" s="533"/>
    </row>
    <row r="2339" spans="4:5" ht="15.75">
      <c r="D2339" s="533"/>
      <c r="E2339" s="533"/>
    </row>
    <row r="2340" spans="4:5" ht="15.75">
      <c r="D2340" s="533"/>
      <c r="E2340" s="533"/>
    </row>
    <row r="2341" spans="4:5" ht="15.75">
      <c r="D2341" s="533"/>
      <c r="E2341" s="533"/>
    </row>
    <row r="2342" spans="4:5" ht="15.75">
      <c r="D2342" s="533"/>
      <c r="E2342" s="533"/>
    </row>
    <row r="2343" spans="4:5" ht="15.75">
      <c r="D2343" s="533"/>
      <c r="E2343" s="533"/>
    </row>
    <row r="2344" spans="4:5" ht="15.75">
      <c r="D2344" s="533"/>
      <c r="E2344" s="533"/>
    </row>
    <row r="2345" spans="4:5" ht="15.75">
      <c r="D2345" s="533"/>
      <c r="E2345" s="533"/>
    </row>
    <row r="2346" spans="4:5" ht="15.75">
      <c r="D2346" s="533"/>
      <c r="E2346" s="533"/>
    </row>
    <row r="2347" spans="4:5" ht="15.75">
      <c r="D2347" s="533"/>
      <c r="E2347" s="533"/>
    </row>
    <row r="2348" spans="4:5" ht="15.75">
      <c r="D2348" s="533"/>
      <c r="E2348" s="533"/>
    </row>
    <row r="2349" spans="4:5" ht="15.75">
      <c r="D2349" s="533"/>
      <c r="E2349" s="533"/>
    </row>
    <row r="2350" spans="4:5" ht="15.75">
      <c r="D2350" s="533"/>
      <c r="E2350" s="533"/>
    </row>
    <row r="2351" spans="4:5" ht="15.75">
      <c r="D2351" s="533"/>
      <c r="E2351" s="533"/>
    </row>
    <row r="2352" spans="4:5" ht="15.75">
      <c r="D2352" s="533"/>
      <c r="E2352" s="533"/>
    </row>
    <row r="2353" spans="4:5" ht="15.75">
      <c r="D2353" s="533"/>
      <c r="E2353" s="533"/>
    </row>
    <row r="2354" spans="4:5" ht="15.75">
      <c r="D2354" s="533"/>
      <c r="E2354" s="533"/>
    </row>
    <row r="2355" spans="4:5" ht="15.75">
      <c r="D2355" s="533"/>
      <c r="E2355" s="533"/>
    </row>
    <row r="2356" spans="4:5" ht="15.75">
      <c r="D2356" s="533"/>
      <c r="E2356" s="533"/>
    </row>
    <row r="2357" spans="4:5" ht="15.75">
      <c r="D2357" s="533"/>
      <c r="E2357" s="533"/>
    </row>
    <row r="2358" spans="4:5" ht="15.75">
      <c r="D2358" s="533"/>
      <c r="E2358" s="533"/>
    </row>
    <row r="2359" spans="4:5" ht="15.75">
      <c r="D2359" s="533"/>
      <c r="E2359" s="533"/>
    </row>
    <row r="2360" spans="4:5" ht="15.75">
      <c r="D2360" s="533"/>
      <c r="E2360" s="533"/>
    </row>
    <row r="2361" spans="4:5" ht="15.75">
      <c r="D2361" s="533"/>
      <c r="E2361" s="533"/>
    </row>
    <row r="2362" spans="4:5" ht="15.75">
      <c r="D2362" s="533"/>
      <c r="E2362" s="533"/>
    </row>
    <row r="2363" spans="4:5" ht="15.75">
      <c r="D2363" s="533"/>
      <c r="E2363" s="533"/>
    </row>
    <row r="2364" spans="4:5" ht="15.75">
      <c r="D2364" s="533"/>
      <c r="E2364" s="533"/>
    </row>
    <row r="2365" spans="4:5" ht="15.75">
      <c r="D2365" s="533"/>
      <c r="E2365" s="533"/>
    </row>
    <row r="2366" spans="4:5" ht="15.75">
      <c r="D2366" s="533"/>
      <c r="E2366" s="533"/>
    </row>
    <row r="2367" spans="4:5" ht="15.75">
      <c r="D2367" s="533"/>
      <c r="E2367" s="533"/>
    </row>
    <row r="2368" spans="4:5" ht="15.75">
      <c r="D2368" s="533"/>
      <c r="E2368" s="533"/>
    </row>
    <row r="2369" spans="4:5" ht="15.75">
      <c r="D2369" s="533"/>
      <c r="E2369" s="533"/>
    </row>
    <row r="2370" spans="4:5" ht="15.75">
      <c r="D2370" s="533"/>
      <c r="E2370" s="533"/>
    </row>
    <row r="2371" spans="4:5" ht="15.75">
      <c r="D2371" s="533"/>
      <c r="E2371" s="533"/>
    </row>
    <row r="2372" spans="4:5" ht="15.75">
      <c r="D2372" s="533"/>
      <c r="E2372" s="533"/>
    </row>
    <row r="2373" spans="4:5" ht="15.75">
      <c r="D2373" s="533"/>
      <c r="E2373" s="533"/>
    </row>
    <row r="2374" spans="4:5" ht="15.75">
      <c r="D2374" s="533"/>
      <c r="E2374" s="533"/>
    </row>
    <row r="2375" spans="4:5" ht="15.75">
      <c r="D2375" s="533"/>
      <c r="E2375" s="533"/>
    </row>
    <row r="2376" spans="4:5" ht="15.75">
      <c r="D2376" s="533"/>
      <c r="E2376" s="533"/>
    </row>
    <row r="2377" spans="4:5" ht="15.75">
      <c r="D2377" s="533"/>
      <c r="E2377" s="533"/>
    </row>
    <row r="2378" spans="4:5" ht="15.75">
      <c r="D2378" s="533"/>
      <c r="E2378" s="533"/>
    </row>
    <row r="2379" spans="4:5" ht="15.75">
      <c r="D2379" s="533"/>
      <c r="E2379" s="533"/>
    </row>
    <row r="2380" spans="4:5" ht="15.75">
      <c r="D2380" s="533"/>
      <c r="E2380" s="533"/>
    </row>
    <row r="2381" spans="4:5" ht="15.75">
      <c r="D2381" s="533"/>
      <c r="E2381" s="533"/>
    </row>
    <row r="2382" spans="4:5" ht="15.75">
      <c r="D2382" s="533"/>
      <c r="E2382" s="533"/>
    </row>
    <row r="2383" spans="4:5" ht="15.75">
      <c r="D2383" s="533"/>
      <c r="E2383" s="533"/>
    </row>
    <row r="2384" spans="4:5" ht="15.75">
      <c r="D2384" s="533"/>
      <c r="E2384" s="533"/>
    </row>
    <row r="2385" spans="4:5" ht="15.75">
      <c r="D2385" s="533"/>
      <c r="E2385" s="533"/>
    </row>
    <row r="2386" spans="4:5" ht="15.75">
      <c r="D2386" s="533"/>
      <c r="E2386" s="533"/>
    </row>
    <row r="2387" spans="4:5" ht="15.75">
      <c r="D2387" s="533"/>
      <c r="E2387" s="533"/>
    </row>
    <row r="2388" spans="4:5" ht="15.75">
      <c r="D2388" s="533"/>
      <c r="E2388" s="533"/>
    </row>
    <row r="2389" spans="4:5" ht="15.75">
      <c r="D2389" s="533"/>
      <c r="E2389" s="533"/>
    </row>
    <row r="2390" spans="4:5" ht="15.75">
      <c r="D2390" s="533"/>
      <c r="E2390" s="533"/>
    </row>
    <row r="2391" spans="4:5" ht="15.75">
      <c r="D2391" s="533"/>
      <c r="E2391" s="533"/>
    </row>
    <row r="2392" spans="4:5" ht="15.75">
      <c r="D2392" s="533"/>
      <c r="E2392" s="533"/>
    </row>
    <row r="2393" spans="4:5" ht="15.75">
      <c r="D2393" s="533"/>
      <c r="E2393" s="533"/>
    </row>
    <row r="2394" spans="4:5" ht="15.75">
      <c r="D2394" s="533"/>
      <c r="E2394" s="533"/>
    </row>
    <row r="2395" spans="4:5" ht="15.75">
      <c r="D2395" s="533"/>
      <c r="E2395" s="533"/>
    </row>
    <row r="2396" spans="4:5" ht="15.75">
      <c r="D2396" s="533"/>
      <c r="E2396" s="533"/>
    </row>
    <row r="2397" spans="4:5" ht="15.75">
      <c r="D2397" s="533"/>
      <c r="E2397" s="533"/>
    </row>
    <row r="2398" spans="4:5" ht="15.75">
      <c r="D2398" s="533"/>
      <c r="E2398" s="533"/>
    </row>
    <row r="2399" spans="4:5" ht="15.75">
      <c r="D2399" s="533"/>
      <c r="E2399" s="533"/>
    </row>
    <row r="2400" spans="4:5" ht="15.75">
      <c r="D2400" s="533"/>
      <c r="E2400" s="533"/>
    </row>
    <row r="2401" spans="4:5" ht="15.75">
      <c r="D2401" s="533"/>
      <c r="E2401" s="533"/>
    </row>
    <row r="2402" spans="4:5" ht="15.75">
      <c r="D2402" s="533"/>
      <c r="E2402" s="533"/>
    </row>
    <row r="2403" spans="4:5" ht="15.75">
      <c r="D2403" s="533"/>
      <c r="E2403" s="533"/>
    </row>
    <row r="2404" spans="4:5" ht="15.75">
      <c r="D2404" s="533"/>
      <c r="E2404" s="533"/>
    </row>
    <row r="2405" spans="4:5" ht="15.75">
      <c r="D2405" s="533"/>
      <c r="E2405" s="533"/>
    </row>
    <row r="2406" spans="4:5" ht="15.75">
      <c r="D2406" s="533"/>
      <c r="E2406" s="533"/>
    </row>
    <row r="2407" spans="4:5" ht="15.75">
      <c r="D2407" s="533"/>
      <c r="E2407" s="533"/>
    </row>
    <row r="2408" spans="4:5" ht="15.75">
      <c r="D2408" s="533"/>
      <c r="E2408" s="533"/>
    </row>
    <row r="2409" spans="4:5" ht="15.75">
      <c r="D2409" s="533"/>
      <c r="E2409" s="533"/>
    </row>
    <row r="2410" spans="4:5" ht="15.75">
      <c r="D2410" s="533"/>
      <c r="E2410" s="533"/>
    </row>
    <row r="2411" spans="4:5" ht="15.75">
      <c r="D2411" s="533"/>
      <c r="E2411" s="533"/>
    </row>
    <row r="2412" spans="4:5" ht="15.75">
      <c r="D2412" s="533"/>
      <c r="E2412" s="533"/>
    </row>
    <row r="2413" spans="4:5" ht="15.75">
      <c r="D2413" s="533"/>
      <c r="E2413" s="533"/>
    </row>
    <row r="2414" spans="4:5" ht="15.75">
      <c r="D2414" s="533"/>
      <c r="E2414" s="533"/>
    </row>
    <row r="2415" spans="4:5" ht="15.75">
      <c r="D2415" s="533"/>
      <c r="E2415" s="533"/>
    </row>
    <row r="2416" spans="4:5" ht="15.75">
      <c r="D2416" s="533"/>
      <c r="E2416" s="533"/>
    </row>
    <row r="2417" spans="4:5" ht="15.75">
      <c r="D2417" s="533"/>
      <c r="E2417" s="533"/>
    </row>
    <row r="2418" spans="4:5" ht="15.75">
      <c r="D2418" s="533"/>
      <c r="E2418" s="533"/>
    </row>
    <row r="2419" spans="4:5" ht="15.75">
      <c r="D2419" s="533"/>
      <c r="E2419" s="533"/>
    </row>
    <row r="2420" spans="4:5" ht="15.75">
      <c r="D2420" s="533"/>
      <c r="E2420" s="533"/>
    </row>
    <row r="2421" spans="4:5" ht="15.75">
      <c r="D2421" s="533"/>
      <c r="E2421" s="533"/>
    </row>
    <row r="2422" spans="4:5" ht="15.75">
      <c r="D2422" s="533"/>
      <c r="E2422" s="533"/>
    </row>
    <row r="2423" spans="4:5" ht="15.75">
      <c r="D2423" s="533"/>
      <c r="E2423" s="533"/>
    </row>
    <row r="2424" spans="4:5" ht="15.75">
      <c r="D2424" s="533"/>
      <c r="E2424" s="533"/>
    </row>
    <row r="2425" spans="4:5" ht="15.75">
      <c r="D2425" s="533"/>
      <c r="E2425" s="533"/>
    </row>
    <row r="2426" spans="4:5" ht="15.75">
      <c r="D2426" s="533"/>
      <c r="E2426" s="533"/>
    </row>
    <row r="2427" spans="4:5" ht="15.75">
      <c r="D2427" s="533"/>
      <c r="E2427" s="533"/>
    </row>
    <row r="2428" spans="4:5" ht="15.75">
      <c r="D2428" s="533"/>
      <c r="E2428" s="533"/>
    </row>
    <row r="2429" spans="4:5" ht="15.75">
      <c r="D2429" s="533"/>
      <c r="E2429" s="533"/>
    </row>
    <row r="2430" spans="4:5" ht="15.75">
      <c r="D2430" s="533"/>
      <c r="E2430" s="533"/>
    </row>
    <row r="2431" spans="4:5" ht="15.75">
      <c r="D2431" s="533"/>
      <c r="E2431" s="533"/>
    </row>
    <row r="2432" spans="4:5" ht="15.75">
      <c r="D2432" s="533"/>
      <c r="E2432" s="533"/>
    </row>
    <row r="2433" spans="4:5" ht="15.75">
      <c r="D2433" s="533"/>
      <c r="E2433" s="533"/>
    </row>
    <row r="2434" spans="4:5" ht="15.75">
      <c r="D2434" s="533"/>
      <c r="E2434" s="533"/>
    </row>
    <row r="2435" spans="4:5" ht="15.75">
      <c r="D2435" s="533"/>
      <c r="E2435" s="533"/>
    </row>
    <row r="2436" spans="4:5" ht="15.75">
      <c r="D2436" s="533"/>
      <c r="E2436" s="533"/>
    </row>
    <row r="2437" spans="4:5" ht="15.75">
      <c r="D2437" s="533"/>
      <c r="E2437" s="533"/>
    </row>
    <row r="2438" spans="4:5" ht="15.75">
      <c r="D2438" s="533"/>
      <c r="E2438" s="533"/>
    </row>
    <row r="2439" spans="4:5" ht="15.75">
      <c r="D2439" s="533"/>
      <c r="E2439" s="533"/>
    </row>
    <row r="2440" spans="4:5" ht="15.75">
      <c r="D2440" s="533"/>
      <c r="E2440" s="533"/>
    </row>
    <row r="2441" spans="4:5" ht="15.75">
      <c r="D2441" s="533"/>
      <c r="E2441" s="533"/>
    </row>
    <row r="2442" spans="4:5" ht="15.75">
      <c r="D2442" s="533"/>
      <c r="E2442" s="533"/>
    </row>
    <row r="2443" spans="4:5" ht="15.75">
      <c r="D2443" s="533"/>
      <c r="E2443" s="533"/>
    </row>
    <row r="2444" spans="4:5" ht="15.75">
      <c r="D2444" s="533"/>
      <c r="E2444" s="533"/>
    </row>
    <row r="2445" spans="4:5" ht="15.75">
      <c r="D2445" s="533"/>
      <c r="E2445" s="533"/>
    </row>
    <row r="2446" spans="4:5" ht="15.75">
      <c r="D2446" s="533"/>
      <c r="E2446" s="533"/>
    </row>
    <row r="2447" spans="4:5" ht="15.75">
      <c r="D2447" s="533"/>
      <c r="E2447" s="533"/>
    </row>
    <row r="2448" spans="4:5" ht="15.75">
      <c r="D2448" s="533"/>
      <c r="E2448" s="533"/>
    </row>
    <row r="2449" spans="4:5" ht="15.75">
      <c r="D2449" s="533"/>
      <c r="E2449" s="533"/>
    </row>
    <row r="2450" spans="4:5" ht="15.75">
      <c r="D2450" s="533"/>
      <c r="E2450" s="533"/>
    </row>
    <row r="2451" spans="4:5" ht="15.75">
      <c r="D2451" s="533"/>
      <c r="E2451" s="533"/>
    </row>
    <row r="2452" spans="4:5" ht="15.75">
      <c r="D2452" s="533"/>
      <c r="E2452" s="533"/>
    </row>
    <row r="2453" spans="4:5" ht="15.75">
      <c r="D2453" s="533"/>
      <c r="E2453" s="533"/>
    </row>
    <row r="2454" spans="4:5" ht="15.75">
      <c r="D2454" s="533"/>
      <c r="E2454" s="533"/>
    </row>
    <row r="2455" spans="4:5" ht="15.75">
      <c r="D2455" s="533"/>
      <c r="E2455" s="533"/>
    </row>
    <row r="2456" spans="4:5" ht="15.75">
      <c r="D2456" s="533"/>
      <c r="E2456" s="533"/>
    </row>
    <row r="2457" spans="4:5" ht="15.75">
      <c r="D2457" s="533"/>
      <c r="E2457" s="533"/>
    </row>
    <row r="2458" spans="4:5" ht="15.75">
      <c r="D2458" s="533"/>
      <c r="E2458" s="533"/>
    </row>
    <row r="2459" spans="4:5" ht="15.75">
      <c r="D2459" s="533"/>
      <c r="E2459" s="533"/>
    </row>
    <row r="2460" spans="4:5" ht="15.75">
      <c r="D2460" s="533"/>
      <c r="E2460" s="533"/>
    </row>
    <row r="2461" spans="4:5" ht="15.75">
      <c r="D2461" s="533"/>
      <c r="E2461" s="533"/>
    </row>
    <row r="2462" spans="4:5" ht="15.75">
      <c r="D2462" s="533"/>
      <c r="E2462" s="533"/>
    </row>
    <row r="2463" spans="4:5" ht="15.75">
      <c r="D2463" s="533"/>
      <c r="E2463" s="533"/>
    </row>
    <row r="2464" spans="4:5" ht="15.75">
      <c r="D2464" s="533"/>
      <c r="E2464" s="533"/>
    </row>
    <row r="2465" spans="4:5" ht="15.75">
      <c r="D2465" s="533"/>
      <c r="E2465" s="533"/>
    </row>
    <row r="2466" spans="4:5" ht="15.75">
      <c r="D2466" s="533"/>
      <c r="E2466" s="533"/>
    </row>
    <row r="2467" spans="4:5" ht="15.75">
      <c r="D2467" s="533"/>
      <c r="E2467" s="533"/>
    </row>
    <row r="2468" spans="4:5" ht="15.75">
      <c r="D2468" s="533"/>
      <c r="E2468" s="533"/>
    </row>
    <row r="2469" spans="4:5" ht="15.75">
      <c r="D2469" s="533"/>
      <c r="E2469" s="533"/>
    </row>
    <row r="2470" spans="4:5" ht="15.75">
      <c r="D2470" s="533"/>
      <c r="E2470" s="533"/>
    </row>
    <row r="2471" spans="4:5" ht="15.75">
      <c r="D2471" s="533"/>
      <c r="E2471" s="533"/>
    </row>
    <row r="2472" spans="4:5" ht="15.75">
      <c r="D2472" s="533"/>
      <c r="E2472" s="533"/>
    </row>
    <row r="2473" spans="4:5" ht="15.75">
      <c r="D2473" s="533"/>
      <c r="E2473" s="533"/>
    </row>
    <row r="2474" spans="4:5" ht="15.75">
      <c r="D2474" s="533"/>
      <c r="E2474" s="533"/>
    </row>
    <row r="2475" spans="4:5" ht="15.75">
      <c r="D2475" s="533"/>
      <c r="E2475" s="533"/>
    </row>
    <row r="2476" spans="4:5" ht="15.75">
      <c r="D2476" s="533"/>
      <c r="E2476" s="533"/>
    </row>
    <row r="2477" spans="4:5" ht="15.75">
      <c r="D2477" s="533"/>
      <c r="E2477" s="533"/>
    </row>
    <row r="2478" spans="4:5" ht="15.75">
      <c r="D2478" s="533"/>
      <c r="E2478" s="533"/>
    </row>
    <row r="2479" spans="4:5" ht="15.75">
      <c r="D2479" s="533"/>
      <c r="E2479" s="533"/>
    </row>
    <row r="2480" spans="4:5" ht="15.75">
      <c r="D2480" s="533"/>
      <c r="E2480" s="533"/>
    </row>
    <row r="2481" spans="4:5" ht="15.75">
      <c r="D2481" s="533"/>
      <c r="E2481" s="533"/>
    </row>
    <row r="2482" spans="4:5" ht="15.75">
      <c r="D2482" s="533"/>
      <c r="E2482" s="533"/>
    </row>
    <row r="2483" spans="4:5" ht="15.75">
      <c r="D2483" s="533"/>
      <c r="E2483" s="533"/>
    </row>
    <row r="2484" spans="4:5" ht="15.75">
      <c r="D2484" s="533"/>
      <c r="E2484" s="533"/>
    </row>
    <row r="2485" spans="4:5" ht="15.75">
      <c r="D2485" s="533"/>
      <c r="E2485" s="533"/>
    </row>
    <row r="2486" spans="4:5" ht="15.75">
      <c r="D2486" s="533"/>
      <c r="E2486" s="533"/>
    </row>
    <row r="2487" spans="4:5" ht="15.75">
      <c r="D2487" s="533"/>
      <c r="E2487" s="533"/>
    </row>
    <row r="2488" spans="4:5" ht="15.75">
      <c r="D2488" s="533"/>
      <c r="E2488" s="533"/>
    </row>
    <row r="2489" spans="4:5" ht="15.75">
      <c r="D2489" s="533"/>
      <c r="E2489" s="533"/>
    </row>
    <row r="2490" spans="4:5" ht="15.75">
      <c r="D2490" s="533"/>
      <c r="E2490" s="533"/>
    </row>
    <row r="2491" spans="4:5" ht="15.75">
      <c r="D2491" s="533"/>
      <c r="E2491" s="533"/>
    </row>
    <row r="2492" spans="4:5" ht="15.75">
      <c r="D2492" s="533"/>
      <c r="E2492" s="533"/>
    </row>
    <row r="2493" spans="4:5" ht="15.75">
      <c r="D2493" s="533"/>
      <c r="E2493" s="533"/>
    </row>
    <row r="2494" spans="4:5" ht="15.75">
      <c r="D2494" s="533"/>
      <c r="E2494" s="533"/>
    </row>
    <row r="2495" spans="4:5" ht="15.75">
      <c r="D2495" s="533"/>
      <c r="E2495" s="533"/>
    </row>
    <row r="2496" spans="4:5" ht="15.75">
      <c r="D2496" s="533"/>
      <c r="E2496" s="533"/>
    </row>
    <row r="2497" spans="4:5" ht="15.75">
      <c r="D2497" s="533"/>
      <c r="E2497" s="533"/>
    </row>
    <row r="2498" spans="4:5" ht="15.75">
      <c r="D2498" s="533"/>
      <c r="E2498" s="533"/>
    </row>
    <row r="2499" spans="4:5" ht="15.75">
      <c r="D2499" s="533"/>
      <c r="E2499" s="533"/>
    </row>
    <row r="2500" spans="4:5" ht="15.75">
      <c r="D2500" s="533"/>
      <c r="E2500" s="533"/>
    </row>
    <row r="2501" spans="4:5" ht="15.75">
      <c r="D2501" s="533"/>
      <c r="E2501" s="533"/>
    </row>
    <row r="2502" spans="4:5" ht="15.75">
      <c r="D2502" s="533"/>
      <c r="E2502" s="533"/>
    </row>
    <row r="2503" spans="4:5" ht="15.75">
      <c r="D2503" s="533"/>
      <c r="E2503" s="533"/>
    </row>
    <row r="2504" spans="4:5" ht="15.75">
      <c r="D2504" s="533"/>
      <c r="E2504" s="533"/>
    </row>
    <row r="2505" spans="4:5" ht="15.75">
      <c r="D2505" s="533"/>
      <c r="E2505" s="533"/>
    </row>
    <row r="2506" spans="4:5" ht="15.75">
      <c r="D2506" s="533"/>
      <c r="E2506" s="533"/>
    </row>
    <row r="2507" spans="4:5" ht="15.75">
      <c r="D2507" s="533"/>
      <c r="E2507" s="533"/>
    </row>
    <row r="2508" spans="4:5" ht="15.75">
      <c r="D2508" s="533"/>
      <c r="E2508" s="533"/>
    </row>
    <row r="2509" spans="4:5" ht="15.75">
      <c r="D2509" s="533"/>
      <c r="E2509" s="533"/>
    </row>
    <row r="2510" spans="4:5" ht="15.75">
      <c r="D2510" s="533"/>
      <c r="E2510" s="533"/>
    </row>
    <row r="2511" spans="4:5" ht="15.75">
      <c r="D2511" s="533"/>
      <c r="E2511" s="533"/>
    </row>
    <row r="2512" spans="4:5" ht="15.75">
      <c r="D2512" s="533"/>
      <c r="E2512" s="533"/>
    </row>
    <row r="2513" spans="4:5" ht="15.75">
      <c r="D2513" s="533"/>
      <c r="E2513" s="533"/>
    </row>
    <row r="2514" spans="4:5" ht="15.75">
      <c r="D2514" s="533"/>
      <c r="E2514" s="533"/>
    </row>
    <row r="2515" spans="4:5" ht="15.75">
      <c r="D2515" s="533"/>
      <c r="E2515" s="533"/>
    </row>
    <row r="2516" spans="4:5" ht="15.75">
      <c r="D2516" s="533"/>
      <c r="E2516" s="533"/>
    </row>
    <row r="2517" spans="4:5" ht="15.75">
      <c r="D2517" s="533"/>
      <c r="E2517" s="533"/>
    </row>
    <row r="2518" spans="4:5" ht="15.75">
      <c r="D2518" s="533"/>
      <c r="E2518" s="533"/>
    </row>
    <row r="2519" spans="4:5" ht="15.75">
      <c r="D2519" s="533"/>
      <c r="E2519" s="533"/>
    </row>
    <row r="2520" spans="4:5" ht="15.75">
      <c r="D2520" s="533"/>
      <c r="E2520" s="533"/>
    </row>
    <row r="2521" spans="4:5" ht="15.75">
      <c r="D2521" s="533"/>
      <c r="E2521" s="533"/>
    </row>
    <row r="2522" spans="4:5" ht="15.75">
      <c r="D2522" s="533"/>
      <c r="E2522" s="533"/>
    </row>
    <row r="2523" spans="4:5" ht="15.75">
      <c r="D2523" s="533"/>
      <c r="E2523" s="533"/>
    </row>
    <row r="2524" spans="4:5" ht="15.75">
      <c r="D2524" s="533"/>
      <c r="E2524" s="533"/>
    </row>
    <row r="2525" spans="4:5" ht="15.75">
      <c r="D2525" s="533"/>
      <c r="E2525" s="533"/>
    </row>
    <row r="2526" spans="4:5" ht="15.75">
      <c r="D2526" s="533"/>
      <c r="E2526" s="533"/>
    </row>
    <row r="2527" spans="4:5" ht="15.75">
      <c r="D2527" s="533"/>
      <c r="E2527" s="533"/>
    </row>
    <row r="2528" spans="4:5" ht="15.75">
      <c r="D2528" s="533"/>
      <c r="E2528" s="533"/>
    </row>
    <row r="2529" spans="4:5" ht="15.75">
      <c r="D2529" s="533"/>
      <c r="E2529" s="533"/>
    </row>
    <row r="2530" spans="4:5" ht="15.75">
      <c r="D2530" s="533"/>
      <c r="E2530" s="533"/>
    </row>
    <row r="2531" spans="4:5" ht="15.75">
      <c r="D2531" s="533"/>
      <c r="E2531" s="533"/>
    </row>
    <row r="2532" spans="4:5" ht="15.75">
      <c r="D2532" s="533"/>
      <c r="E2532" s="533"/>
    </row>
    <row r="2533" spans="4:5" ht="15.75">
      <c r="D2533" s="533"/>
      <c r="E2533" s="533"/>
    </row>
    <row r="2534" spans="4:5" ht="15.75">
      <c r="D2534" s="533"/>
      <c r="E2534" s="533"/>
    </row>
    <row r="2535" spans="4:5" ht="15.75">
      <c r="D2535" s="533"/>
      <c r="E2535" s="533"/>
    </row>
    <row r="2536" spans="4:5" ht="15.75">
      <c r="D2536" s="533"/>
      <c r="E2536" s="533"/>
    </row>
    <row r="2537" spans="4:5" ht="15.75">
      <c r="D2537" s="533"/>
      <c r="E2537" s="533"/>
    </row>
    <row r="2538" spans="4:5" ht="15.75">
      <c r="D2538" s="533"/>
      <c r="E2538" s="533"/>
    </row>
    <row r="2539" spans="4:5" ht="15.75">
      <c r="D2539" s="533"/>
      <c r="E2539" s="533"/>
    </row>
    <row r="2540" spans="4:5" ht="15.75">
      <c r="D2540" s="533"/>
      <c r="E2540" s="533"/>
    </row>
    <row r="2541" spans="4:5" ht="15.75">
      <c r="D2541" s="533"/>
      <c r="E2541" s="533"/>
    </row>
    <row r="2542" spans="4:5" ht="15.75">
      <c r="D2542" s="533"/>
      <c r="E2542" s="533"/>
    </row>
    <row r="2543" spans="4:5" ht="15.75">
      <c r="D2543" s="533"/>
      <c r="E2543" s="533"/>
    </row>
    <row r="2544" spans="4:5" ht="15.75">
      <c r="D2544" s="533"/>
      <c r="E2544" s="533"/>
    </row>
    <row r="2545" spans="4:5" ht="15.75">
      <c r="D2545" s="533"/>
      <c r="E2545" s="533"/>
    </row>
    <row r="2546" spans="4:5" ht="15.75">
      <c r="D2546" s="533"/>
      <c r="E2546" s="533"/>
    </row>
    <row r="2547" spans="4:5" ht="15.75">
      <c r="D2547" s="533"/>
      <c r="E2547" s="533"/>
    </row>
    <row r="2548" spans="4:5" ht="15.75">
      <c r="D2548" s="533"/>
      <c r="E2548" s="533"/>
    </row>
    <row r="2549" spans="4:5" ht="15.75">
      <c r="D2549" s="533"/>
      <c r="E2549" s="533"/>
    </row>
    <row r="2550" spans="4:5" ht="15.75">
      <c r="D2550" s="533"/>
      <c r="E2550" s="533"/>
    </row>
    <row r="2551" spans="4:5" ht="15.75">
      <c r="D2551" s="533"/>
      <c r="E2551" s="533"/>
    </row>
    <row r="2552" spans="4:5" ht="15.75">
      <c r="D2552" s="533"/>
      <c r="E2552" s="533"/>
    </row>
    <row r="2553" spans="4:5" ht="15.75">
      <c r="D2553" s="533"/>
      <c r="E2553" s="533"/>
    </row>
    <row r="2554" spans="4:5" ht="15.75">
      <c r="D2554" s="533"/>
      <c r="E2554" s="533"/>
    </row>
    <row r="2555" spans="4:5" ht="15.75">
      <c r="D2555" s="533"/>
      <c r="E2555" s="533"/>
    </row>
    <row r="2556" spans="4:5" ht="15.75">
      <c r="D2556" s="533"/>
      <c r="E2556" s="533"/>
    </row>
    <row r="2557" spans="4:5" ht="15.75">
      <c r="D2557" s="533"/>
      <c r="E2557" s="533"/>
    </row>
    <row r="2558" spans="4:5" ht="15.75">
      <c r="D2558" s="533"/>
      <c r="E2558" s="533"/>
    </row>
    <row r="2559" spans="4:5" ht="15.75">
      <c r="D2559" s="533"/>
      <c r="E2559" s="533"/>
    </row>
    <row r="2560" spans="4:5" ht="15.75">
      <c r="D2560" s="533"/>
      <c r="E2560" s="533"/>
    </row>
    <row r="2561" spans="4:5" ht="15.75">
      <c r="D2561" s="533"/>
      <c r="E2561" s="533"/>
    </row>
    <row r="2562" spans="4:5" ht="15.75">
      <c r="D2562" s="533"/>
      <c r="E2562" s="533"/>
    </row>
    <row r="2563" spans="4:5" ht="15.75">
      <c r="D2563" s="533"/>
      <c r="E2563" s="533"/>
    </row>
    <row r="2564" spans="4:5" ht="15.75">
      <c r="D2564" s="533"/>
      <c r="E2564" s="533"/>
    </row>
    <row r="2565" spans="4:5" ht="15.75">
      <c r="D2565" s="533"/>
      <c r="E2565" s="533"/>
    </row>
    <row r="2566" spans="4:5" ht="15.75">
      <c r="D2566" s="533"/>
      <c r="E2566" s="533"/>
    </row>
    <row r="2567" spans="4:5" ht="15.75">
      <c r="D2567" s="533"/>
      <c r="E2567" s="533"/>
    </row>
    <row r="2568" spans="4:5" ht="15.75">
      <c r="D2568" s="533"/>
      <c r="E2568" s="533"/>
    </row>
    <row r="2569" spans="4:5" ht="15.75">
      <c r="D2569" s="533"/>
      <c r="E2569" s="533"/>
    </row>
    <row r="2570" spans="4:5" ht="15.75">
      <c r="D2570" s="533"/>
      <c r="E2570" s="533"/>
    </row>
    <row r="2571" spans="4:5" ht="15.75">
      <c r="D2571" s="533"/>
      <c r="E2571" s="533"/>
    </row>
    <row r="2572" spans="4:5" ht="15.75">
      <c r="D2572" s="533"/>
      <c r="E2572" s="533"/>
    </row>
    <row r="2573" spans="4:5" ht="15.75">
      <c r="D2573" s="533"/>
      <c r="E2573" s="533"/>
    </row>
    <row r="2574" spans="4:5" ht="15.75">
      <c r="D2574" s="533"/>
      <c r="E2574" s="533"/>
    </row>
    <row r="2575" spans="4:5" ht="15.75">
      <c r="D2575" s="533"/>
      <c r="E2575" s="533"/>
    </row>
    <row r="2576" spans="4:5" ht="15.75">
      <c r="D2576" s="533"/>
      <c r="E2576" s="533"/>
    </row>
    <row r="2577" spans="4:5" ht="15.75">
      <c r="D2577" s="533"/>
      <c r="E2577" s="533"/>
    </row>
    <row r="2578" spans="4:5" ht="15.75">
      <c r="D2578" s="533"/>
      <c r="E2578" s="533"/>
    </row>
    <row r="2579" spans="4:5" ht="15.75">
      <c r="D2579" s="533"/>
      <c r="E2579" s="533"/>
    </row>
    <row r="2580" spans="4:5" ht="15.75">
      <c r="D2580" s="533"/>
      <c r="E2580" s="533"/>
    </row>
    <row r="2581" spans="4:5" ht="15.75">
      <c r="D2581" s="533"/>
      <c r="E2581" s="533"/>
    </row>
    <row r="2582" spans="4:5" ht="15.75">
      <c r="D2582" s="533"/>
      <c r="E2582" s="533"/>
    </row>
    <row r="2583" spans="4:5" ht="15.75">
      <c r="D2583" s="533"/>
      <c r="E2583" s="533"/>
    </row>
    <row r="2584" spans="4:5" ht="15.75">
      <c r="D2584" s="533"/>
      <c r="E2584" s="533"/>
    </row>
    <row r="2585" spans="4:5" ht="15.75">
      <c r="D2585" s="533"/>
      <c r="E2585" s="533"/>
    </row>
    <row r="2586" spans="4:5" ht="15.75">
      <c r="D2586" s="533"/>
      <c r="E2586" s="533"/>
    </row>
    <row r="2587" spans="4:5" ht="15.75">
      <c r="D2587" s="533"/>
      <c r="E2587" s="533"/>
    </row>
    <row r="2588" spans="4:5" ht="15.75">
      <c r="D2588" s="533"/>
      <c r="E2588" s="533"/>
    </row>
    <row r="2589" spans="4:5" ht="15.75">
      <c r="D2589" s="533"/>
      <c r="E2589" s="533"/>
    </row>
    <row r="2590" spans="4:5" ht="15.75">
      <c r="D2590" s="533"/>
      <c r="E2590" s="533"/>
    </row>
    <row r="2591" spans="4:5" ht="15.75">
      <c r="D2591" s="533"/>
      <c r="E2591" s="533"/>
    </row>
    <row r="2592" spans="4:5" ht="15.75">
      <c r="D2592" s="533"/>
      <c r="E2592" s="533"/>
    </row>
    <row r="2593" spans="4:5" ht="15.75">
      <c r="D2593" s="533"/>
      <c r="E2593" s="533"/>
    </row>
    <row r="2594" spans="4:5" ht="15.75">
      <c r="D2594" s="533"/>
      <c r="E2594" s="533"/>
    </row>
    <row r="2595" spans="4:5" ht="15.75">
      <c r="D2595" s="533"/>
      <c r="E2595" s="533"/>
    </row>
    <row r="2596" spans="4:5" ht="15.75">
      <c r="D2596" s="533"/>
      <c r="E2596" s="533"/>
    </row>
    <row r="2597" spans="4:5" ht="15.75">
      <c r="D2597" s="533"/>
      <c r="E2597" s="533"/>
    </row>
    <row r="2598" spans="4:5" ht="15.75">
      <c r="D2598" s="533"/>
      <c r="E2598" s="533"/>
    </row>
    <row r="2599" spans="4:5" ht="15.75">
      <c r="D2599" s="533"/>
      <c r="E2599" s="533"/>
    </row>
    <row r="2600" spans="4:5" ht="15.75">
      <c r="D2600" s="533"/>
      <c r="E2600" s="533"/>
    </row>
    <row r="2601" spans="4:5" ht="15.75">
      <c r="D2601" s="533"/>
      <c r="E2601" s="533"/>
    </row>
    <row r="2602" spans="4:5" ht="15.75">
      <c r="D2602" s="533"/>
      <c r="E2602" s="533"/>
    </row>
    <row r="2603" spans="4:5" ht="15.75">
      <c r="D2603" s="533"/>
      <c r="E2603" s="533"/>
    </row>
    <row r="2604" spans="4:5" ht="15.75">
      <c r="D2604" s="533"/>
      <c r="E2604" s="533"/>
    </row>
    <row r="2605" spans="4:5" ht="15.75">
      <c r="D2605" s="533"/>
      <c r="E2605" s="533"/>
    </row>
    <row r="2606" spans="4:5" ht="15.75">
      <c r="D2606" s="533"/>
      <c r="E2606" s="533"/>
    </row>
    <row r="2607" spans="4:5" ht="15.75">
      <c r="D2607" s="533"/>
      <c r="E2607" s="533"/>
    </row>
    <row r="2608" spans="4:5" ht="15.75">
      <c r="D2608" s="533"/>
      <c r="E2608" s="533"/>
    </row>
    <row r="2609" spans="4:5" ht="15.75">
      <c r="D2609" s="533"/>
      <c r="E2609" s="533"/>
    </row>
    <row r="2610" spans="4:5" ht="15.75">
      <c r="D2610" s="533"/>
      <c r="E2610" s="533"/>
    </row>
    <row r="2611" spans="4:5" ht="15.75">
      <c r="D2611" s="533"/>
      <c r="E2611" s="533"/>
    </row>
    <row r="2612" spans="4:5" ht="15.75">
      <c r="D2612" s="533"/>
      <c r="E2612" s="533"/>
    </row>
    <row r="2613" spans="4:5" ht="15.75">
      <c r="D2613" s="533"/>
      <c r="E2613" s="533"/>
    </row>
    <row r="2614" spans="4:5" ht="15.75">
      <c r="D2614" s="533"/>
      <c r="E2614" s="533"/>
    </row>
    <row r="2615" spans="4:5" ht="15.75">
      <c r="D2615" s="533"/>
      <c r="E2615" s="533"/>
    </row>
    <row r="2616" spans="4:5" ht="15.75">
      <c r="D2616" s="533"/>
      <c r="E2616" s="533"/>
    </row>
    <row r="2617" spans="4:5" ht="15.75">
      <c r="D2617" s="533"/>
      <c r="E2617" s="533"/>
    </row>
    <row r="2618" spans="4:5" ht="15.75">
      <c r="D2618" s="533"/>
      <c r="E2618" s="533"/>
    </row>
    <row r="2619" spans="4:5" ht="15.75">
      <c r="D2619" s="533"/>
      <c r="E2619" s="533"/>
    </row>
    <row r="2620" spans="4:5" ht="15.75">
      <c r="D2620" s="533"/>
      <c r="E2620" s="533"/>
    </row>
    <row r="2621" spans="4:5" ht="15.75">
      <c r="D2621" s="533"/>
      <c r="E2621" s="533"/>
    </row>
    <row r="2622" spans="4:5" ht="15.75">
      <c r="D2622" s="533"/>
      <c r="E2622" s="533"/>
    </row>
    <row r="2623" spans="4:5" ht="15.75">
      <c r="D2623" s="533"/>
      <c r="E2623" s="533"/>
    </row>
    <row r="2624" spans="4:5" ht="15.75">
      <c r="D2624" s="533"/>
      <c r="E2624" s="533"/>
    </row>
    <row r="2625" spans="4:5" ht="15.75">
      <c r="D2625" s="533"/>
      <c r="E2625" s="533"/>
    </row>
    <row r="2626" spans="4:5" ht="15.75">
      <c r="D2626" s="533"/>
      <c r="E2626" s="533"/>
    </row>
    <row r="2627" spans="4:5" ht="15.75">
      <c r="D2627" s="533"/>
      <c r="E2627" s="533"/>
    </row>
    <row r="2628" spans="4:5" ht="15.75">
      <c r="D2628" s="533"/>
      <c r="E2628" s="533"/>
    </row>
    <row r="2629" spans="4:5" ht="15.75">
      <c r="D2629" s="533"/>
      <c r="E2629" s="533"/>
    </row>
    <row r="2630" spans="4:5" ht="15.75">
      <c r="D2630" s="533"/>
      <c r="E2630" s="533"/>
    </row>
    <row r="2631" spans="4:5" ht="15.75">
      <c r="D2631" s="533"/>
      <c r="E2631" s="533"/>
    </row>
    <row r="2632" spans="4:5" ht="15.75">
      <c r="D2632" s="533"/>
      <c r="E2632" s="533"/>
    </row>
    <row r="2633" spans="4:5" ht="15.75">
      <c r="D2633" s="533"/>
      <c r="E2633" s="533"/>
    </row>
    <row r="2634" spans="4:5" ht="15.75">
      <c r="D2634" s="533"/>
      <c r="E2634" s="533"/>
    </row>
    <row r="2635" spans="4:5" ht="15.75">
      <c r="D2635" s="533"/>
      <c r="E2635" s="533"/>
    </row>
    <row r="2636" spans="4:5" ht="15.75">
      <c r="D2636" s="533"/>
      <c r="E2636" s="533"/>
    </row>
    <row r="2637" spans="4:5" ht="15.75">
      <c r="D2637" s="533"/>
      <c r="E2637" s="533"/>
    </row>
    <row r="2638" spans="4:5" ht="15.75">
      <c r="D2638" s="533"/>
      <c r="E2638" s="533"/>
    </row>
    <row r="2639" spans="4:5" ht="15.75">
      <c r="D2639" s="533"/>
      <c r="E2639" s="533"/>
    </row>
    <row r="2640" spans="4:5" ht="15.75">
      <c r="D2640" s="533"/>
      <c r="E2640" s="533"/>
    </row>
    <row r="2641" spans="4:5" ht="15.75">
      <c r="D2641" s="533"/>
      <c r="E2641" s="533"/>
    </row>
    <row r="2642" spans="4:5" ht="15.75">
      <c r="D2642" s="533"/>
      <c r="E2642" s="533"/>
    </row>
    <row r="2643" spans="4:5" ht="15.75">
      <c r="D2643" s="533"/>
      <c r="E2643" s="533"/>
    </row>
    <row r="2644" spans="4:5" ht="15.75">
      <c r="D2644" s="533"/>
      <c r="E2644" s="533"/>
    </row>
    <row r="2645" spans="4:5" ht="15.75">
      <c r="D2645" s="533"/>
      <c r="E2645" s="533"/>
    </row>
    <row r="2646" spans="4:5" ht="15.75">
      <c r="D2646" s="533"/>
      <c r="E2646" s="533"/>
    </row>
    <row r="2647" spans="4:5" ht="15.75">
      <c r="D2647" s="533"/>
      <c r="E2647" s="533"/>
    </row>
    <row r="2648" spans="4:5" ht="15.75">
      <c r="D2648" s="533"/>
      <c r="E2648" s="533"/>
    </row>
    <row r="2649" spans="4:5" ht="15.75">
      <c r="D2649" s="533"/>
      <c r="E2649" s="533"/>
    </row>
    <row r="2650" spans="4:5" ht="15.75">
      <c r="D2650" s="533"/>
      <c r="E2650" s="533"/>
    </row>
    <row r="2651" spans="4:5" ht="15.75">
      <c r="D2651" s="533"/>
      <c r="E2651" s="533"/>
    </row>
    <row r="2652" spans="4:5" ht="15.75">
      <c r="D2652" s="533"/>
      <c r="E2652" s="533"/>
    </row>
    <row r="2653" spans="4:5" ht="15.75">
      <c r="D2653" s="533"/>
      <c r="E2653" s="533"/>
    </row>
    <row r="2654" spans="4:5" ht="15.75">
      <c r="D2654" s="533"/>
      <c r="E2654" s="533"/>
    </row>
    <row r="2655" spans="4:5" ht="15.75">
      <c r="D2655" s="533"/>
      <c r="E2655" s="533"/>
    </row>
    <row r="2656" spans="4:5" ht="15.75">
      <c r="D2656" s="533"/>
      <c r="E2656" s="533"/>
    </row>
    <row r="2657" spans="4:5" ht="15.75">
      <c r="D2657" s="533"/>
      <c r="E2657" s="533"/>
    </row>
    <row r="2658" spans="4:5" ht="15.75">
      <c r="D2658" s="533"/>
      <c r="E2658" s="533"/>
    </row>
    <row r="2659" spans="4:5" ht="15.75">
      <c r="D2659" s="533"/>
      <c r="E2659" s="533"/>
    </row>
    <row r="2660" spans="4:5" ht="15.75">
      <c r="D2660" s="533"/>
      <c r="E2660" s="533"/>
    </row>
    <row r="2661" spans="4:5" ht="15.75">
      <c r="D2661" s="533"/>
      <c r="E2661" s="533"/>
    </row>
    <row r="2662" spans="4:5" ht="15.75">
      <c r="D2662" s="533"/>
      <c r="E2662" s="533"/>
    </row>
    <row r="2663" spans="4:5" ht="15.75">
      <c r="D2663" s="533"/>
      <c r="E2663" s="533"/>
    </row>
    <row r="2664" spans="4:5" ht="15.75">
      <c r="D2664" s="533"/>
      <c r="E2664" s="533"/>
    </row>
    <row r="2665" spans="4:5" ht="15.75">
      <c r="D2665" s="533"/>
      <c r="E2665" s="533"/>
    </row>
    <row r="2666" spans="4:5" ht="15.75">
      <c r="D2666" s="533"/>
      <c r="E2666" s="533"/>
    </row>
    <row r="2667" spans="4:5" ht="15.75">
      <c r="D2667" s="533"/>
      <c r="E2667" s="533"/>
    </row>
    <row r="2668" spans="4:5" ht="15.75">
      <c r="D2668" s="533"/>
      <c r="E2668" s="533"/>
    </row>
    <row r="2669" spans="4:5" ht="15.75">
      <c r="D2669" s="533"/>
      <c r="E2669" s="533"/>
    </row>
    <row r="2670" spans="4:5" ht="15.75">
      <c r="D2670" s="533"/>
      <c r="E2670" s="533"/>
    </row>
    <row r="2671" spans="4:5" ht="15.75">
      <c r="D2671" s="533"/>
      <c r="E2671" s="533"/>
    </row>
    <row r="2672" spans="4:5" ht="15.75">
      <c r="D2672" s="533"/>
      <c r="E2672" s="533"/>
    </row>
    <row r="2673" spans="4:5" ht="15.75">
      <c r="D2673" s="533"/>
      <c r="E2673" s="533"/>
    </row>
    <row r="2674" spans="4:5" ht="15.75">
      <c r="D2674" s="533"/>
      <c r="E2674" s="533"/>
    </row>
    <row r="2675" spans="4:5" ht="15.75">
      <c r="D2675" s="533"/>
      <c r="E2675" s="533"/>
    </row>
    <row r="2676" spans="4:5" ht="15.75">
      <c r="D2676" s="533"/>
      <c r="E2676" s="533"/>
    </row>
    <row r="2677" spans="4:5" ht="15.75">
      <c r="D2677" s="533"/>
      <c r="E2677" s="533"/>
    </row>
    <row r="2678" spans="4:5" ht="15.75">
      <c r="D2678" s="533"/>
      <c r="E2678" s="533"/>
    </row>
    <row r="2679" spans="4:5" ht="15.75">
      <c r="D2679" s="533"/>
      <c r="E2679" s="533"/>
    </row>
    <row r="2680" spans="4:5" ht="15.75">
      <c r="D2680" s="533"/>
      <c r="E2680" s="533"/>
    </row>
    <row r="2681" spans="4:5" ht="15.75">
      <c r="D2681" s="533"/>
      <c r="E2681" s="533"/>
    </row>
    <row r="2682" spans="4:5" ht="15.75">
      <c r="D2682" s="533"/>
      <c r="E2682" s="533"/>
    </row>
    <row r="2683" spans="4:5" ht="15.75">
      <c r="D2683" s="533"/>
      <c r="E2683" s="533"/>
    </row>
    <row r="2684" spans="4:5" ht="15.75">
      <c r="D2684" s="533"/>
      <c r="E2684" s="533"/>
    </row>
    <row r="2685" spans="4:5" ht="15.75">
      <c r="D2685" s="533"/>
      <c r="E2685" s="533"/>
    </row>
    <row r="2686" spans="4:5" ht="15.75">
      <c r="D2686" s="533"/>
      <c r="E2686" s="533"/>
    </row>
    <row r="2687" spans="4:5" ht="15.75">
      <c r="D2687" s="533"/>
      <c r="E2687" s="533"/>
    </row>
    <row r="2688" spans="4:5" ht="15.75">
      <c r="D2688" s="533"/>
      <c r="E2688" s="533"/>
    </row>
    <row r="2689" spans="4:5" ht="15.75">
      <c r="D2689" s="533"/>
      <c r="E2689" s="533"/>
    </row>
    <row r="2690" spans="4:5" ht="15.75">
      <c r="D2690" s="533"/>
      <c r="E2690" s="533"/>
    </row>
    <row r="2691" spans="4:5" ht="15.75">
      <c r="D2691" s="533"/>
      <c r="E2691" s="533"/>
    </row>
    <row r="2692" spans="4:5" ht="15.75">
      <c r="D2692" s="533"/>
      <c r="E2692" s="533"/>
    </row>
    <row r="2693" spans="4:5" ht="15.75">
      <c r="D2693" s="533"/>
      <c r="E2693" s="533"/>
    </row>
    <row r="2694" spans="4:5" ht="15.75">
      <c r="D2694" s="533"/>
      <c r="E2694" s="533"/>
    </row>
    <row r="2695" spans="4:5" ht="15.75">
      <c r="D2695" s="533"/>
      <c r="E2695" s="533"/>
    </row>
    <row r="2696" spans="4:5" ht="15.75">
      <c r="D2696" s="533"/>
      <c r="E2696" s="533"/>
    </row>
    <row r="2697" spans="4:5" ht="15.75">
      <c r="D2697" s="533"/>
      <c r="E2697" s="533"/>
    </row>
    <row r="2698" spans="4:5" ht="15.75">
      <c r="D2698" s="533"/>
      <c r="E2698" s="533"/>
    </row>
    <row r="2699" spans="4:5" ht="15.75">
      <c r="D2699" s="533"/>
      <c r="E2699" s="533"/>
    </row>
    <row r="2700" spans="4:5" ht="15.75">
      <c r="D2700" s="533"/>
      <c r="E2700" s="533"/>
    </row>
    <row r="2701" spans="4:5" ht="15.75">
      <c r="D2701" s="533"/>
      <c r="E2701" s="533"/>
    </row>
    <row r="2702" spans="4:5" ht="15.75">
      <c r="D2702" s="533"/>
      <c r="E2702" s="533"/>
    </row>
    <row r="2703" spans="4:5" ht="15.75">
      <c r="D2703" s="533"/>
      <c r="E2703" s="533"/>
    </row>
    <row r="2704" spans="4:5" ht="15.75">
      <c r="D2704" s="533"/>
      <c r="E2704" s="533"/>
    </row>
    <row r="2705" spans="4:5" ht="15.75">
      <c r="D2705" s="533"/>
      <c r="E2705" s="533"/>
    </row>
    <row r="2706" spans="4:5" ht="15.75">
      <c r="D2706" s="533"/>
      <c r="E2706" s="533"/>
    </row>
    <row r="2707" spans="4:5" ht="15.75">
      <c r="D2707" s="533"/>
      <c r="E2707" s="533"/>
    </row>
    <row r="2708" spans="4:5" ht="15.75">
      <c r="D2708" s="533"/>
      <c r="E2708" s="533"/>
    </row>
    <row r="2709" spans="4:5" ht="15.75">
      <c r="D2709" s="533"/>
      <c r="E2709" s="533"/>
    </row>
    <row r="2710" spans="4:5" ht="15.75">
      <c r="D2710" s="533"/>
      <c r="E2710" s="533"/>
    </row>
    <row r="2711" spans="4:5" ht="15.75">
      <c r="D2711" s="533"/>
      <c r="E2711" s="533"/>
    </row>
    <row r="2712" spans="4:5" ht="15.75">
      <c r="D2712" s="533"/>
      <c r="E2712" s="533"/>
    </row>
    <row r="2713" spans="4:5" ht="15.75">
      <c r="D2713" s="533"/>
      <c r="E2713" s="533"/>
    </row>
    <row r="2714" spans="4:5" ht="15.75">
      <c r="D2714" s="533"/>
      <c r="E2714" s="533"/>
    </row>
    <row r="2715" spans="4:5" ht="15.75">
      <c r="D2715" s="533"/>
      <c r="E2715" s="533"/>
    </row>
    <row r="2716" spans="4:5" ht="15.75">
      <c r="D2716" s="533"/>
      <c r="E2716" s="533"/>
    </row>
    <row r="2717" spans="4:5" ht="15.75">
      <c r="D2717" s="533"/>
      <c r="E2717" s="533"/>
    </row>
    <row r="2718" spans="4:5" ht="15.75">
      <c r="D2718" s="533"/>
      <c r="E2718" s="533"/>
    </row>
    <row r="2719" spans="4:5" ht="15.75">
      <c r="D2719" s="533"/>
      <c r="E2719" s="533"/>
    </row>
    <row r="2720" spans="4:5" ht="15.75">
      <c r="D2720" s="533"/>
      <c r="E2720" s="533"/>
    </row>
    <row r="2721" spans="4:5" ht="15.75">
      <c r="D2721" s="533"/>
      <c r="E2721" s="533"/>
    </row>
    <row r="2722" spans="4:5" ht="15.75">
      <c r="D2722" s="533"/>
      <c r="E2722" s="533"/>
    </row>
    <row r="2723" spans="4:5" ht="15.75">
      <c r="D2723" s="533"/>
      <c r="E2723" s="533"/>
    </row>
    <row r="2724" spans="4:5" ht="15.75">
      <c r="D2724" s="533"/>
      <c r="E2724" s="533"/>
    </row>
    <row r="2725" spans="4:5" ht="15.75">
      <c r="D2725" s="533"/>
      <c r="E2725" s="533"/>
    </row>
    <row r="2726" spans="4:5" ht="15.75">
      <c r="D2726" s="533"/>
      <c r="E2726" s="533"/>
    </row>
    <row r="2727" spans="4:5" ht="15.75">
      <c r="D2727" s="533"/>
      <c r="E2727" s="533"/>
    </row>
    <row r="2728" spans="4:5" ht="15.75">
      <c r="D2728" s="533"/>
      <c r="E2728" s="533"/>
    </row>
    <row r="2729" spans="4:5" ht="15.75">
      <c r="D2729" s="533"/>
      <c r="E2729" s="533"/>
    </row>
    <row r="2730" spans="4:5" ht="15.75">
      <c r="D2730" s="533"/>
      <c r="E2730" s="533"/>
    </row>
    <row r="2731" spans="4:5" ht="15.75">
      <c r="D2731" s="533"/>
      <c r="E2731" s="533"/>
    </row>
    <row r="2732" spans="4:5" ht="15.75">
      <c r="D2732" s="533"/>
      <c r="E2732" s="533"/>
    </row>
    <row r="2733" spans="4:5" ht="15.75">
      <c r="D2733" s="533"/>
      <c r="E2733" s="533"/>
    </row>
    <row r="2734" spans="4:5" ht="15.75">
      <c r="D2734" s="533"/>
      <c r="E2734" s="533"/>
    </row>
    <row r="2735" spans="4:5" ht="15.75">
      <c r="D2735" s="533"/>
      <c r="E2735" s="533"/>
    </row>
    <row r="2736" spans="4:5" ht="15.75">
      <c r="D2736" s="533"/>
      <c r="E2736" s="533"/>
    </row>
    <row r="2737" spans="4:5" ht="15.75">
      <c r="D2737" s="533"/>
      <c r="E2737" s="533"/>
    </row>
    <row r="2738" spans="4:5" ht="15.75">
      <c r="D2738" s="533"/>
      <c r="E2738" s="533"/>
    </row>
    <row r="2739" spans="4:5" ht="15.75">
      <c r="D2739" s="533"/>
      <c r="E2739" s="533"/>
    </row>
    <row r="2740" spans="4:5" ht="15.75">
      <c r="D2740" s="533"/>
      <c r="E2740" s="533"/>
    </row>
    <row r="2741" spans="4:5" ht="15.75">
      <c r="D2741" s="533"/>
      <c r="E2741" s="533"/>
    </row>
    <row r="2742" spans="4:5" ht="15.75">
      <c r="D2742" s="533"/>
      <c r="E2742" s="533"/>
    </row>
    <row r="2743" spans="4:5" ht="15.75">
      <c r="D2743" s="533"/>
      <c r="E2743" s="533"/>
    </row>
    <row r="2744" spans="4:5" ht="15.75">
      <c r="D2744" s="533"/>
      <c r="E2744" s="533"/>
    </row>
    <row r="2745" spans="4:5" ht="15.75">
      <c r="D2745" s="533"/>
      <c r="E2745" s="533"/>
    </row>
    <row r="2746" spans="4:5" ht="15.75">
      <c r="D2746" s="533"/>
      <c r="E2746" s="533"/>
    </row>
    <row r="2747" spans="4:5" ht="15.75">
      <c r="D2747" s="533"/>
      <c r="E2747" s="533"/>
    </row>
    <row r="2748" spans="4:5" ht="15.75">
      <c r="D2748" s="533"/>
      <c r="E2748" s="533"/>
    </row>
    <row r="2749" spans="4:5" ht="15.75">
      <c r="D2749" s="533"/>
      <c r="E2749" s="533"/>
    </row>
    <row r="2750" spans="4:5" ht="15.75">
      <c r="D2750" s="533"/>
      <c r="E2750" s="533"/>
    </row>
    <row r="2751" spans="4:5" ht="15.75">
      <c r="D2751" s="533"/>
      <c r="E2751" s="533"/>
    </row>
    <row r="2752" spans="4:5" ht="15.75">
      <c r="D2752" s="533"/>
      <c r="E2752" s="533"/>
    </row>
    <row r="2753" spans="4:5" ht="15.75">
      <c r="D2753" s="533"/>
      <c r="E2753" s="533"/>
    </row>
    <row r="2754" spans="4:5" ht="15.75">
      <c r="D2754" s="533"/>
      <c r="E2754" s="533"/>
    </row>
    <row r="2755" spans="4:5" ht="15.75">
      <c r="D2755" s="533"/>
      <c r="E2755" s="533"/>
    </row>
    <row r="2756" spans="4:5" ht="15.75">
      <c r="D2756" s="533"/>
      <c r="E2756" s="533"/>
    </row>
    <row r="2757" spans="4:5" ht="15.75">
      <c r="D2757" s="533"/>
      <c r="E2757" s="533"/>
    </row>
    <row r="2758" spans="4:5" ht="15.75">
      <c r="D2758" s="533"/>
      <c r="E2758" s="533"/>
    </row>
    <row r="2759" spans="4:5" ht="15.75">
      <c r="D2759" s="533"/>
      <c r="E2759" s="533"/>
    </row>
    <row r="2760" spans="4:5" ht="15.75">
      <c r="D2760" s="533"/>
      <c r="E2760" s="533"/>
    </row>
    <row r="2761" spans="4:5" ht="15.75">
      <c r="D2761" s="533"/>
      <c r="E2761" s="533"/>
    </row>
    <row r="2762" spans="4:5" ht="15.75">
      <c r="D2762" s="533"/>
      <c r="E2762" s="533"/>
    </row>
    <row r="2763" spans="4:5" ht="15.75">
      <c r="D2763" s="533"/>
      <c r="E2763" s="533"/>
    </row>
    <row r="2764" spans="4:5" ht="15.75">
      <c r="D2764" s="533"/>
      <c r="E2764" s="533"/>
    </row>
    <row r="2765" spans="4:5" ht="15.75">
      <c r="D2765" s="533"/>
      <c r="E2765" s="533"/>
    </row>
    <row r="2766" spans="4:5" ht="15.75">
      <c r="D2766" s="533"/>
      <c r="E2766" s="533"/>
    </row>
    <row r="2767" spans="4:5" ht="15.75">
      <c r="D2767" s="533"/>
      <c r="E2767" s="533"/>
    </row>
    <row r="2768" spans="4:5" ht="15.75">
      <c r="D2768" s="533"/>
      <c r="E2768" s="533"/>
    </row>
    <row r="2769" spans="4:5" ht="15.75">
      <c r="D2769" s="533"/>
      <c r="E2769" s="533"/>
    </row>
    <row r="2770" spans="4:5" ht="15.75">
      <c r="D2770" s="533"/>
      <c r="E2770" s="533"/>
    </row>
    <row r="2771" spans="4:5" ht="15.75">
      <c r="D2771" s="533"/>
      <c r="E2771" s="533"/>
    </row>
    <row r="2772" spans="4:5" ht="15.75">
      <c r="D2772" s="533"/>
      <c r="E2772" s="533"/>
    </row>
    <row r="2773" spans="4:5" ht="15.75">
      <c r="D2773" s="533"/>
      <c r="E2773" s="533"/>
    </row>
    <row r="2774" spans="4:5" ht="15.75">
      <c r="D2774" s="533"/>
      <c r="E2774" s="533"/>
    </row>
    <row r="2775" spans="4:5" ht="15.75">
      <c r="D2775" s="533"/>
      <c r="E2775" s="533"/>
    </row>
    <row r="2776" spans="4:5" ht="15.75">
      <c r="D2776" s="533"/>
      <c r="E2776" s="533"/>
    </row>
    <row r="2777" spans="4:5" ht="15.75">
      <c r="D2777" s="533"/>
      <c r="E2777" s="533"/>
    </row>
    <row r="2778" spans="4:5" ht="15.75">
      <c r="D2778" s="533"/>
      <c r="E2778" s="533"/>
    </row>
    <row r="2779" spans="4:5" ht="15.75">
      <c r="D2779" s="533"/>
      <c r="E2779" s="533"/>
    </row>
    <row r="2780" spans="4:5" ht="15.75">
      <c r="D2780" s="533"/>
      <c r="E2780" s="533"/>
    </row>
    <row r="2781" spans="4:5" ht="15.75">
      <c r="D2781" s="533"/>
      <c r="E2781" s="533"/>
    </row>
    <row r="2782" spans="4:5" ht="15.75">
      <c r="D2782" s="533"/>
      <c r="E2782" s="533"/>
    </row>
    <row r="2783" spans="4:5" ht="15.75">
      <c r="D2783" s="533"/>
      <c r="E2783" s="533"/>
    </row>
    <row r="2784" spans="4:5" ht="15.75">
      <c r="D2784" s="533"/>
      <c r="E2784" s="533"/>
    </row>
    <row r="2785" spans="4:5" ht="15.75">
      <c r="D2785" s="533"/>
      <c r="E2785" s="533"/>
    </row>
    <row r="2786" spans="4:5" ht="15.75">
      <c r="D2786" s="533"/>
      <c r="E2786" s="533"/>
    </row>
    <row r="2787" spans="4:5" ht="15.75">
      <c r="D2787" s="533"/>
      <c r="E2787" s="533"/>
    </row>
    <row r="2788" spans="4:5" ht="15.75">
      <c r="D2788" s="533"/>
      <c r="E2788" s="533"/>
    </row>
    <row r="2789" spans="4:5" ht="15.75">
      <c r="D2789" s="533"/>
      <c r="E2789" s="533"/>
    </row>
    <row r="2790" spans="4:5" ht="15.75">
      <c r="D2790" s="533"/>
      <c r="E2790" s="533"/>
    </row>
    <row r="2791" spans="4:5" ht="15.75">
      <c r="D2791" s="533"/>
      <c r="E2791" s="533"/>
    </row>
    <row r="2792" spans="4:5" ht="15.75">
      <c r="D2792" s="533"/>
      <c r="E2792" s="533"/>
    </row>
    <row r="2793" spans="4:5" ht="15.75">
      <c r="D2793" s="533"/>
      <c r="E2793" s="533"/>
    </row>
    <row r="2794" spans="4:5" ht="15.75">
      <c r="D2794" s="533"/>
      <c r="E2794" s="533"/>
    </row>
    <row r="2795" spans="4:5" ht="15.75">
      <c r="D2795" s="533"/>
      <c r="E2795" s="533"/>
    </row>
    <row r="2796" spans="4:5" ht="15.75">
      <c r="D2796" s="533"/>
      <c r="E2796" s="533"/>
    </row>
    <row r="2797" spans="4:5" ht="15.75">
      <c r="D2797" s="533"/>
      <c r="E2797" s="533"/>
    </row>
    <row r="2798" spans="4:5" ht="15.75">
      <c r="D2798" s="533"/>
      <c r="E2798" s="533"/>
    </row>
    <row r="2799" spans="4:5" ht="15.75">
      <c r="D2799" s="533"/>
      <c r="E2799" s="533"/>
    </row>
    <row r="2800" spans="4:5" ht="15.75">
      <c r="D2800" s="533"/>
      <c r="E2800" s="533"/>
    </row>
    <row r="2801" spans="4:5" ht="15.75">
      <c r="D2801" s="533"/>
      <c r="E2801" s="533"/>
    </row>
    <row r="2802" spans="4:5" ht="15.75">
      <c r="D2802" s="533"/>
      <c r="E2802" s="533"/>
    </row>
    <row r="2803" spans="4:5" ht="15.75">
      <c r="D2803" s="533"/>
      <c r="E2803" s="533"/>
    </row>
    <row r="2804" spans="4:5" ht="15.75">
      <c r="D2804" s="533"/>
      <c r="E2804" s="533"/>
    </row>
    <row r="2805" spans="4:5" ht="15.75">
      <c r="D2805" s="533"/>
      <c r="E2805" s="533"/>
    </row>
    <row r="2806" spans="4:5" ht="15.75">
      <c r="D2806" s="533"/>
      <c r="E2806" s="533"/>
    </row>
    <row r="2807" spans="4:5" ht="15.75">
      <c r="D2807" s="533"/>
      <c r="E2807" s="533"/>
    </row>
    <row r="2808" spans="4:5" ht="15.75">
      <c r="D2808" s="533"/>
      <c r="E2808" s="533"/>
    </row>
    <row r="2809" spans="4:5" ht="15.75">
      <c r="D2809" s="533"/>
      <c r="E2809" s="533"/>
    </row>
    <row r="2810" spans="4:5" ht="15.75">
      <c r="D2810" s="533"/>
      <c r="E2810" s="533"/>
    </row>
    <row r="2811" spans="4:5" ht="15.75">
      <c r="D2811" s="533"/>
      <c r="E2811" s="533"/>
    </row>
    <row r="2812" spans="4:5" ht="15.75">
      <c r="D2812" s="533"/>
      <c r="E2812" s="533"/>
    </row>
    <row r="2813" spans="4:5" ht="15.75">
      <c r="D2813" s="533"/>
      <c r="E2813" s="533"/>
    </row>
    <row r="2814" spans="4:5" ht="15.75">
      <c r="D2814" s="533"/>
      <c r="E2814" s="533"/>
    </row>
    <row r="2815" spans="4:5" ht="15.75">
      <c r="D2815" s="533"/>
      <c r="E2815" s="533"/>
    </row>
    <row r="2816" spans="4:5" ht="15.75">
      <c r="D2816" s="533"/>
      <c r="E2816" s="533"/>
    </row>
    <row r="2817" spans="4:5" ht="15.75">
      <c r="D2817" s="533"/>
      <c r="E2817" s="533"/>
    </row>
    <row r="2818" spans="4:5" ht="15.75">
      <c r="D2818" s="533"/>
      <c r="E2818" s="533"/>
    </row>
    <row r="2819" spans="4:5" ht="15.75">
      <c r="D2819" s="533"/>
      <c r="E2819" s="533"/>
    </row>
    <row r="2820" spans="4:5" ht="15.75">
      <c r="D2820" s="533"/>
      <c r="E2820" s="533"/>
    </row>
    <row r="2821" spans="4:5" ht="15.75">
      <c r="D2821" s="533"/>
      <c r="E2821" s="533"/>
    </row>
    <row r="2822" spans="4:5" ht="15.75">
      <c r="D2822" s="533"/>
      <c r="E2822" s="533"/>
    </row>
    <row r="2823" spans="4:5" ht="15.75">
      <c r="D2823" s="533"/>
      <c r="E2823" s="533"/>
    </row>
    <row r="2824" spans="4:5" ht="15.75">
      <c r="D2824" s="533"/>
      <c r="E2824" s="533"/>
    </row>
    <row r="2825" spans="4:5" ht="15.75">
      <c r="D2825" s="533"/>
      <c r="E2825" s="533"/>
    </row>
    <row r="2826" spans="4:5" ht="15.75">
      <c r="D2826" s="533"/>
      <c r="E2826" s="533"/>
    </row>
    <row r="2827" spans="4:5" ht="15.75">
      <c r="D2827" s="533"/>
      <c r="E2827" s="533"/>
    </row>
    <row r="2828" spans="4:5" ht="15.75">
      <c r="D2828" s="533"/>
      <c r="E2828" s="533"/>
    </row>
    <row r="2829" spans="4:5" ht="15.75">
      <c r="D2829" s="533"/>
      <c r="E2829" s="533"/>
    </row>
    <row r="2830" spans="4:5" ht="15.75">
      <c r="D2830" s="533"/>
      <c r="E2830" s="533"/>
    </row>
    <row r="2831" spans="4:5" ht="15.75">
      <c r="D2831" s="533"/>
      <c r="E2831" s="533"/>
    </row>
    <row r="2832" spans="4:5" ht="15.75">
      <c r="D2832" s="533"/>
      <c r="E2832" s="533"/>
    </row>
    <row r="2833" spans="4:5" ht="15.75">
      <c r="D2833" s="533"/>
      <c r="E2833" s="533"/>
    </row>
    <row r="2834" spans="4:5" ht="15.75">
      <c r="D2834" s="533"/>
      <c r="E2834" s="533"/>
    </row>
    <row r="2835" spans="4:5" ht="15.75">
      <c r="D2835" s="533"/>
      <c r="E2835" s="533"/>
    </row>
    <row r="2836" spans="4:5" ht="15.75">
      <c r="D2836" s="533"/>
      <c r="E2836" s="533"/>
    </row>
    <row r="2837" spans="4:5" ht="15.75">
      <c r="D2837" s="533"/>
      <c r="E2837" s="533"/>
    </row>
    <row r="2838" spans="4:5" ht="15.75">
      <c r="D2838" s="533"/>
      <c r="E2838" s="533"/>
    </row>
    <row r="2839" spans="4:5" ht="15.75">
      <c r="D2839" s="533"/>
      <c r="E2839" s="533"/>
    </row>
    <row r="2840" spans="4:5" ht="15.75">
      <c r="D2840" s="533"/>
      <c r="E2840" s="533"/>
    </row>
    <row r="2841" spans="4:5" ht="15.75">
      <c r="D2841" s="533"/>
      <c r="E2841" s="533"/>
    </row>
    <row r="2842" spans="4:5" ht="15.75">
      <c r="D2842" s="533"/>
      <c r="E2842" s="533"/>
    </row>
    <row r="2843" spans="4:5" ht="15.75">
      <c r="D2843" s="533"/>
      <c r="E2843" s="533"/>
    </row>
    <row r="2844" spans="4:5" ht="15.75">
      <c r="D2844" s="533"/>
      <c r="E2844" s="533"/>
    </row>
    <row r="2845" spans="4:5" ht="15.75">
      <c r="D2845" s="533"/>
      <c r="E2845" s="533"/>
    </row>
    <row r="2846" spans="4:5" ht="15.75">
      <c r="D2846" s="533"/>
      <c r="E2846" s="533"/>
    </row>
    <row r="2847" spans="4:5" ht="15.75">
      <c r="D2847" s="533"/>
      <c r="E2847" s="533"/>
    </row>
    <row r="2848" spans="4:5" ht="15.75">
      <c r="D2848" s="533"/>
      <c r="E2848" s="533"/>
    </row>
    <row r="2849" spans="4:5" ht="15.75">
      <c r="D2849" s="533"/>
      <c r="E2849" s="533"/>
    </row>
    <row r="2850" spans="4:5" ht="15.75">
      <c r="D2850" s="533"/>
      <c r="E2850" s="533"/>
    </row>
    <row r="2851" spans="4:5" ht="15.75">
      <c r="D2851" s="533"/>
      <c r="E2851" s="533"/>
    </row>
    <row r="2852" spans="4:5" ht="15.75">
      <c r="D2852" s="533"/>
      <c r="E2852" s="533"/>
    </row>
    <row r="2853" spans="4:5" ht="15.75">
      <c r="D2853" s="533"/>
      <c r="E2853" s="533"/>
    </row>
    <row r="2854" spans="4:5" ht="15.75">
      <c r="D2854" s="533"/>
      <c r="E2854" s="533"/>
    </row>
    <row r="2855" spans="4:5" ht="15.75">
      <c r="D2855" s="533"/>
      <c r="E2855" s="533"/>
    </row>
    <row r="2856" spans="4:5" ht="15.75">
      <c r="D2856" s="533"/>
      <c r="E2856" s="533"/>
    </row>
    <row r="2857" spans="4:5" ht="15.75">
      <c r="D2857" s="533"/>
      <c r="E2857" s="533"/>
    </row>
    <row r="2858" spans="4:5" ht="15.75">
      <c r="D2858" s="533"/>
      <c r="E2858" s="533"/>
    </row>
    <row r="2859" spans="4:5" ht="15.75">
      <c r="D2859" s="533"/>
      <c r="E2859" s="533"/>
    </row>
    <row r="2860" spans="4:5" ht="15.75">
      <c r="D2860" s="533"/>
      <c r="E2860" s="533"/>
    </row>
    <row r="2861" spans="4:5" ht="15.75">
      <c r="D2861" s="533"/>
      <c r="E2861" s="533"/>
    </row>
    <row r="2862" spans="4:5" ht="15.75">
      <c r="D2862" s="533"/>
      <c r="E2862" s="533"/>
    </row>
    <row r="2863" spans="4:5" ht="15.75">
      <c r="D2863" s="533"/>
      <c r="E2863" s="533"/>
    </row>
    <row r="2864" spans="4:5" ht="15.75">
      <c r="D2864" s="533"/>
      <c r="E2864" s="533"/>
    </row>
    <row r="2865" spans="4:5" ht="15.75">
      <c r="D2865" s="533"/>
      <c r="E2865" s="533"/>
    </row>
    <row r="2866" spans="4:5" ht="15.75">
      <c r="D2866" s="533"/>
      <c r="E2866" s="533"/>
    </row>
    <row r="2867" spans="4:5" ht="15.75">
      <c r="D2867" s="533"/>
      <c r="E2867" s="533"/>
    </row>
    <row r="2868" spans="4:5" ht="15.75">
      <c r="D2868" s="533"/>
      <c r="E2868" s="533"/>
    </row>
    <row r="2869" spans="4:5" ht="15.75">
      <c r="D2869" s="533"/>
      <c r="E2869" s="533"/>
    </row>
    <row r="2870" spans="4:5" ht="15.75">
      <c r="D2870" s="533"/>
      <c r="E2870" s="533"/>
    </row>
    <row r="2871" spans="4:5" ht="15.75">
      <c r="D2871" s="533"/>
      <c r="E2871" s="533"/>
    </row>
    <row r="2872" spans="4:5" ht="15.75">
      <c r="D2872" s="533"/>
      <c r="E2872" s="533"/>
    </row>
    <row r="2873" spans="4:5" ht="15.75">
      <c r="D2873" s="533"/>
      <c r="E2873" s="533"/>
    </row>
    <row r="2874" spans="4:5" ht="15.75">
      <c r="D2874" s="533"/>
      <c r="E2874" s="533"/>
    </row>
    <row r="2875" spans="4:5" ht="15.75">
      <c r="D2875" s="533"/>
      <c r="E2875" s="533"/>
    </row>
    <row r="2876" spans="4:5" ht="15.75">
      <c r="D2876" s="533"/>
      <c r="E2876" s="533"/>
    </row>
    <row r="2877" spans="4:5" ht="15.75">
      <c r="D2877" s="533"/>
      <c r="E2877" s="533"/>
    </row>
    <row r="2878" spans="4:5" ht="15.75">
      <c r="D2878" s="533"/>
      <c r="E2878" s="533"/>
    </row>
    <row r="2879" spans="4:5" ht="15.75">
      <c r="D2879" s="533"/>
      <c r="E2879" s="533"/>
    </row>
    <row r="2880" spans="4:5" ht="15.75">
      <c r="D2880" s="533"/>
      <c r="E2880" s="533"/>
    </row>
    <row r="2881" spans="4:5" ht="15.75">
      <c r="D2881" s="533"/>
      <c r="E2881" s="533"/>
    </row>
    <row r="2882" spans="4:5" ht="15.75">
      <c r="D2882" s="533"/>
      <c r="E2882" s="533"/>
    </row>
    <row r="2883" spans="4:5" ht="15.75">
      <c r="D2883" s="533"/>
      <c r="E2883" s="533"/>
    </row>
    <row r="2884" spans="4:5" ht="15.75">
      <c r="D2884" s="533"/>
      <c r="E2884" s="533"/>
    </row>
    <row r="2885" spans="4:5" ht="15.75">
      <c r="D2885" s="533"/>
      <c r="E2885" s="533"/>
    </row>
    <row r="2886" spans="4:5" ht="15.75">
      <c r="D2886" s="533"/>
      <c r="E2886" s="533"/>
    </row>
    <row r="2887" spans="4:5" ht="15.75">
      <c r="D2887" s="533"/>
      <c r="E2887" s="533"/>
    </row>
    <row r="2888" spans="4:5" ht="15.75">
      <c r="D2888" s="533"/>
      <c r="E2888" s="533"/>
    </row>
    <row r="2889" spans="4:5" ht="15.75">
      <c r="D2889" s="533"/>
      <c r="E2889" s="533"/>
    </row>
    <row r="2890" spans="4:5" ht="15.75">
      <c r="D2890" s="533"/>
      <c r="E2890" s="533"/>
    </row>
    <row r="2891" spans="4:5" ht="15.75">
      <c r="D2891" s="533"/>
      <c r="E2891" s="533"/>
    </row>
    <row r="2892" spans="4:5" ht="15.75">
      <c r="D2892" s="533"/>
      <c r="E2892" s="533"/>
    </row>
    <row r="2893" spans="4:5" ht="15.75">
      <c r="D2893" s="533"/>
      <c r="E2893" s="533"/>
    </row>
    <row r="2894" spans="4:5" ht="15.75">
      <c r="D2894" s="533"/>
      <c r="E2894" s="533"/>
    </row>
    <row r="2895" spans="4:5" ht="15.75">
      <c r="D2895" s="533"/>
      <c r="E2895" s="533"/>
    </row>
    <row r="2896" spans="4:5" ht="15.75">
      <c r="D2896" s="533"/>
      <c r="E2896" s="533"/>
    </row>
    <row r="2897" spans="4:5" ht="15.75">
      <c r="D2897" s="533"/>
      <c r="E2897" s="533"/>
    </row>
    <row r="2898" spans="4:5" ht="15.75">
      <c r="D2898" s="533"/>
      <c r="E2898" s="533"/>
    </row>
    <row r="2899" spans="4:5" ht="15.75">
      <c r="D2899" s="533"/>
      <c r="E2899" s="533"/>
    </row>
    <row r="2900" spans="4:5" ht="15.75">
      <c r="D2900" s="533"/>
      <c r="E2900" s="533"/>
    </row>
    <row r="2901" spans="4:5" ht="15.75">
      <c r="D2901" s="533"/>
      <c r="E2901" s="533"/>
    </row>
    <row r="2902" spans="4:5" ht="15.75">
      <c r="D2902" s="533"/>
      <c r="E2902" s="533"/>
    </row>
    <row r="2903" spans="4:5" ht="15.75">
      <c r="D2903" s="533"/>
      <c r="E2903" s="533"/>
    </row>
    <row r="2904" spans="4:5" ht="15.75">
      <c r="D2904" s="533"/>
      <c r="E2904" s="533"/>
    </row>
    <row r="2905" spans="4:5" ht="15.75">
      <c r="D2905" s="533"/>
      <c r="E2905" s="533"/>
    </row>
    <row r="2906" spans="4:5" ht="15.75">
      <c r="D2906" s="533"/>
      <c r="E2906" s="533"/>
    </row>
    <row r="2907" spans="4:5" ht="15.75">
      <c r="D2907" s="533"/>
      <c r="E2907" s="533"/>
    </row>
    <row r="2908" spans="4:5" ht="15.75">
      <c r="D2908" s="533"/>
      <c r="E2908" s="533"/>
    </row>
    <row r="2909" spans="4:5" ht="15.75">
      <c r="D2909" s="533"/>
      <c r="E2909" s="533"/>
    </row>
    <row r="2910" spans="4:5" ht="15.75">
      <c r="D2910" s="533"/>
      <c r="E2910" s="533"/>
    </row>
    <row r="2911" spans="4:5" ht="15.75">
      <c r="D2911" s="533"/>
      <c r="E2911" s="533"/>
    </row>
    <row r="2912" spans="4:5" ht="15.75">
      <c r="D2912" s="533"/>
      <c r="E2912" s="533"/>
    </row>
    <row r="2913" spans="4:5" ht="15.75">
      <c r="D2913" s="533"/>
      <c r="E2913" s="533"/>
    </row>
    <row r="2914" spans="4:5" ht="15.75">
      <c r="D2914" s="533"/>
      <c r="E2914" s="533"/>
    </row>
    <row r="2915" spans="4:5" ht="15.75">
      <c r="D2915" s="533"/>
      <c r="E2915" s="533"/>
    </row>
    <row r="2916" spans="4:5" ht="15.75">
      <c r="D2916" s="533"/>
      <c r="E2916" s="533"/>
    </row>
    <row r="2917" spans="4:5" ht="15.75">
      <c r="D2917" s="533"/>
      <c r="E2917" s="533"/>
    </row>
    <row r="2918" spans="4:5" ht="15.75">
      <c r="D2918" s="533"/>
      <c r="E2918" s="533"/>
    </row>
    <row r="2919" spans="4:5" ht="15.75">
      <c r="D2919" s="533"/>
      <c r="E2919" s="533"/>
    </row>
    <row r="2920" spans="4:5" ht="15.75">
      <c r="D2920" s="533"/>
      <c r="E2920" s="533"/>
    </row>
    <row r="2921" spans="4:5" ht="15.75">
      <c r="D2921" s="533"/>
      <c r="E2921" s="533"/>
    </row>
    <row r="2922" spans="4:5" ht="15.75">
      <c r="D2922" s="533"/>
      <c r="E2922" s="533"/>
    </row>
    <row r="2923" spans="4:5" ht="15.75">
      <c r="D2923" s="533"/>
      <c r="E2923" s="533"/>
    </row>
    <row r="2924" spans="4:5" ht="15.75">
      <c r="D2924" s="533"/>
      <c r="E2924" s="533"/>
    </row>
    <row r="2925" spans="4:5" ht="15.75">
      <c r="D2925" s="533"/>
      <c r="E2925" s="533"/>
    </row>
    <row r="2926" spans="4:5" ht="15.75">
      <c r="D2926" s="533"/>
      <c r="E2926" s="533"/>
    </row>
    <row r="2927" spans="4:5" ht="15.75">
      <c r="D2927" s="533"/>
      <c r="E2927" s="533"/>
    </row>
    <row r="2928" spans="4:5" ht="15.75">
      <c r="D2928" s="533"/>
      <c r="E2928" s="533"/>
    </row>
    <row r="2929" spans="4:5" ht="15.75">
      <c r="D2929" s="533"/>
      <c r="E2929" s="533"/>
    </row>
    <row r="2930" spans="4:5" ht="15.75">
      <c r="D2930" s="533"/>
      <c r="E2930" s="533"/>
    </row>
    <row r="2931" spans="4:5" ht="15.75">
      <c r="D2931" s="533"/>
      <c r="E2931" s="533"/>
    </row>
    <row r="2932" spans="4:5" ht="15.75">
      <c r="D2932" s="533"/>
      <c r="E2932" s="533"/>
    </row>
    <row r="2933" spans="4:5" ht="15.75">
      <c r="D2933" s="533"/>
      <c r="E2933" s="533"/>
    </row>
    <row r="2934" spans="4:5" ht="15.75">
      <c r="D2934" s="533"/>
      <c r="E2934" s="533"/>
    </row>
    <row r="2935" spans="4:5" ht="15.75">
      <c r="D2935" s="533"/>
      <c r="E2935" s="533"/>
    </row>
    <row r="2936" spans="4:5" ht="15.75">
      <c r="D2936" s="533"/>
      <c r="E2936" s="533"/>
    </row>
    <row r="2937" spans="4:5" ht="15.75">
      <c r="D2937" s="533"/>
      <c r="E2937" s="533"/>
    </row>
    <row r="2938" spans="4:5" ht="15.75">
      <c r="D2938" s="533"/>
      <c r="E2938" s="533"/>
    </row>
    <row r="2939" spans="4:5" ht="15.75">
      <c r="D2939" s="533"/>
      <c r="E2939" s="533"/>
    </row>
    <row r="2940" spans="4:5" ht="15.75">
      <c r="D2940" s="533"/>
      <c r="E2940" s="533"/>
    </row>
    <row r="2941" spans="4:5" ht="15.75">
      <c r="D2941" s="533"/>
      <c r="E2941" s="533"/>
    </row>
    <row r="2942" spans="4:5" ht="15.75">
      <c r="D2942" s="533"/>
      <c r="E2942" s="533"/>
    </row>
    <row r="2943" spans="4:5" ht="15.75">
      <c r="D2943" s="533"/>
      <c r="E2943" s="533"/>
    </row>
    <row r="2944" spans="4:5" ht="15.75">
      <c r="D2944" s="533"/>
      <c r="E2944" s="533"/>
    </row>
    <row r="2945" spans="4:5" ht="15.75">
      <c r="D2945" s="533"/>
      <c r="E2945" s="533"/>
    </row>
    <row r="2946" spans="4:5" ht="15.75">
      <c r="D2946" s="533"/>
      <c r="E2946" s="533"/>
    </row>
    <row r="2947" spans="4:5" ht="15.75">
      <c r="D2947" s="533"/>
      <c r="E2947" s="533"/>
    </row>
    <row r="2948" spans="4:5" ht="15.75">
      <c r="D2948" s="533"/>
      <c r="E2948" s="533"/>
    </row>
    <row r="2949" spans="4:5" ht="15.75">
      <c r="D2949" s="533"/>
      <c r="E2949" s="533"/>
    </row>
    <row r="2950" spans="4:5" ht="15.75">
      <c r="D2950" s="533"/>
      <c r="E2950" s="533"/>
    </row>
    <row r="2951" spans="4:5" ht="15.75">
      <c r="D2951" s="533"/>
      <c r="E2951" s="533"/>
    </row>
    <row r="2952" spans="4:5" ht="15.75">
      <c r="D2952" s="533"/>
      <c r="E2952" s="533"/>
    </row>
    <row r="2953" spans="4:5" ht="15.75">
      <c r="D2953" s="533"/>
      <c r="E2953" s="533"/>
    </row>
    <row r="2954" spans="4:5" ht="15.75">
      <c r="D2954" s="533"/>
      <c r="E2954" s="533"/>
    </row>
    <row r="2955" spans="4:5" ht="15.75">
      <c r="D2955" s="533"/>
      <c r="E2955" s="533"/>
    </row>
    <row r="2956" spans="4:5" ht="15.75">
      <c r="D2956" s="533"/>
      <c r="E2956" s="533"/>
    </row>
    <row r="2957" spans="4:5" ht="15.75">
      <c r="D2957" s="533"/>
      <c r="E2957" s="533"/>
    </row>
    <row r="2958" spans="4:5" ht="15.75">
      <c r="D2958" s="533"/>
      <c r="E2958" s="533"/>
    </row>
    <row r="2959" spans="4:5" ht="15.75">
      <c r="D2959" s="533"/>
      <c r="E2959" s="533"/>
    </row>
    <row r="2960" spans="4:5" ht="15.75">
      <c r="D2960" s="533"/>
      <c r="E2960" s="533"/>
    </row>
    <row r="2961" spans="4:5" ht="15.75">
      <c r="D2961" s="533"/>
      <c r="E2961" s="533"/>
    </row>
    <row r="2962" spans="4:5" ht="15.75">
      <c r="D2962" s="533"/>
      <c r="E2962" s="533"/>
    </row>
    <row r="2963" spans="4:5" ht="15.75">
      <c r="D2963" s="533"/>
      <c r="E2963" s="533"/>
    </row>
    <row r="2964" spans="4:5" ht="15.75">
      <c r="D2964" s="533"/>
      <c r="E2964" s="533"/>
    </row>
    <row r="2965" spans="4:5" ht="15.75">
      <c r="D2965" s="533"/>
      <c r="E2965" s="533"/>
    </row>
    <row r="2966" spans="4:5" ht="15.75">
      <c r="D2966" s="533"/>
      <c r="E2966" s="533"/>
    </row>
    <row r="2967" spans="4:5" ht="15.75">
      <c r="D2967" s="533"/>
      <c r="E2967" s="533"/>
    </row>
    <row r="2968" spans="4:5" ht="15.75">
      <c r="D2968" s="533"/>
      <c r="E2968" s="533"/>
    </row>
    <row r="2969" spans="4:5" ht="15.75">
      <c r="D2969" s="533"/>
      <c r="E2969" s="533"/>
    </row>
    <row r="2970" spans="4:5" ht="15.75">
      <c r="D2970" s="533"/>
      <c r="E2970" s="533"/>
    </row>
    <row r="2971" spans="4:5" ht="15.75">
      <c r="D2971" s="533"/>
      <c r="E2971" s="533"/>
    </row>
    <row r="2972" spans="4:5" ht="15.75">
      <c r="D2972" s="533"/>
      <c r="E2972" s="533"/>
    </row>
    <row r="2973" spans="4:5" ht="15.75">
      <c r="D2973" s="533"/>
      <c r="E2973" s="533"/>
    </row>
    <row r="2974" spans="4:5" ht="15.75">
      <c r="D2974" s="533"/>
      <c r="E2974" s="533"/>
    </row>
    <row r="2975" spans="4:5" ht="15.75">
      <c r="D2975" s="533"/>
      <c r="E2975" s="533"/>
    </row>
    <row r="2976" spans="4:5" ht="15.75">
      <c r="D2976" s="533"/>
      <c r="E2976" s="533"/>
    </row>
    <row r="2977" spans="4:5" ht="15.75">
      <c r="D2977" s="533"/>
      <c r="E2977" s="533"/>
    </row>
    <row r="2978" spans="4:5" ht="15.75">
      <c r="D2978" s="533"/>
      <c r="E2978" s="533"/>
    </row>
    <row r="2979" spans="4:5" ht="15.75">
      <c r="D2979" s="533"/>
      <c r="E2979" s="533"/>
    </row>
    <row r="2980" spans="4:5" ht="15.75">
      <c r="D2980" s="533"/>
      <c r="E2980" s="533"/>
    </row>
    <row r="2981" spans="4:5" ht="15.75">
      <c r="D2981" s="533"/>
      <c r="E2981" s="533"/>
    </row>
    <row r="2982" spans="4:5" ht="15.75">
      <c r="D2982" s="533"/>
      <c r="E2982" s="533"/>
    </row>
    <row r="2983" spans="4:5" ht="15.75">
      <c r="D2983" s="533"/>
      <c r="E2983" s="533"/>
    </row>
    <row r="2984" spans="4:5" ht="15.75">
      <c r="D2984" s="533"/>
      <c r="E2984" s="533"/>
    </row>
    <row r="2985" spans="4:5" ht="15.75">
      <c r="D2985" s="533"/>
      <c r="E2985" s="533"/>
    </row>
    <row r="2986" spans="4:5" ht="15.75">
      <c r="D2986" s="533"/>
      <c r="E2986" s="533"/>
    </row>
    <row r="2987" spans="4:5" ht="15.75">
      <c r="D2987" s="533"/>
      <c r="E2987" s="533"/>
    </row>
    <row r="2988" spans="4:5" ht="15.75">
      <c r="D2988" s="533"/>
      <c r="E2988" s="533"/>
    </row>
    <row r="2989" spans="4:5" ht="15.75">
      <c r="D2989" s="533"/>
      <c r="E2989" s="533"/>
    </row>
    <row r="2990" spans="4:5" ht="15.75">
      <c r="D2990" s="533"/>
      <c r="E2990" s="533"/>
    </row>
    <row r="2991" spans="4:5" ht="15.75">
      <c r="D2991" s="533"/>
      <c r="E2991" s="533"/>
    </row>
    <row r="2992" spans="4:5" ht="15.75">
      <c r="D2992" s="533"/>
      <c r="E2992" s="533"/>
    </row>
    <row r="2993" spans="4:5" ht="15.75">
      <c r="D2993" s="533"/>
      <c r="E2993" s="533"/>
    </row>
    <row r="2994" spans="4:5" ht="15.75">
      <c r="D2994" s="533"/>
      <c r="E2994" s="533"/>
    </row>
    <row r="2995" spans="4:5" ht="15.75">
      <c r="D2995" s="533"/>
      <c r="E2995" s="533"/>
    </row>
    <row r="2996" spans="4:5" ht="15.75">
      <c r="D2996" s="533"/>
      <c r="E2996" s="533"/>
    </row>
    <row r="2997" spans="4:5" ht="15.75">
      <c r="D2997" s="533"/>
      <c r="E2997" s="533"/>
    </row>
    <row r="2998" spans="4:5" ht="15.75">
      <c r="D2998" s="533"/>
      <c r="E2998" s="533"/>
    </row>
    <row r="2999" spans="4:5" ht="15.75">
      <c r="D2999" s="533"/>
      <c r="E2999" s="533"/>
    </row>
    <row r="3000" spans="4:5" ht="15.75">
      <c r="D3000" s="533"/>
      <c r="E3000" s="533"/>
    </row>
    <row r="3001" spans="4:5" ht="15.75">
      <c r="D3001" s="533"/>
      <c r="E3001" s="533"/>
    </row>
    <row r="3002" spans="4:5" ht="15.75">
      <c r="D3002" s="533"/>
      <c r="E3002" s="533"/>
    </row>
    <row r="3003" spans="4:5" ht="15.75">
      <c r="D3003" s="533"/>
      <c r="E3003" s="533"/>
    </row>
    <row r="3004" spans="4:5" ht="15.75">
      <c r="D3004" s="533"/>
      <c r="E3004" s="533"/>
    </row>
    <row r="3005" spans="4:5" ht="15.75">
      <c r="D3005" s="533"/>
      <c r="E3005" s="533"/>
    </row>
    <row r="3006" spans="4:5" ht="15.75">
      <c r="D3006" s="533"/>
      <c r="E3006" s="533"/>
    </row>
    <row r="3007" spans="4:5" ht="15.75">
      <c r="D3007" s="533"/>
      <c r="E3007" s="533"/>
    </row>
    <row r="3008" spans="4:5" ht="15.75">
      <c r="D3008" s="533"/>
      <c r="E3008" s="533"/>
    </row>
    <row r="3009" spans="4:5" ht="15.75">
      <c r="D3009" s="533"/>
      <c r="E3009" s="533"/>
    </row>
    <row r="3010" spans="4:5" ht="15.75">
      <c r="D3010" s="533"/>
      <c r="E3010" s="533"/>
    </row>
    <row r="3011" spans="4:5" ht="15.75">
      <c r="D3011" s="533"/>
      <c r="E3011" s="533"/>
    </row>
    <row r="3012" spans="4:5" ht="15.75">
      <c r="D3012" s="533"/>
      <c r="E3012" s="533"/>
    </row>
    <row r="3013" spans="4:5" ht="15.75">
      <c r="D3013" s="533"/>
      <c r="E3013" s="533"/>
    </row>
    <row r="3014" spans="4:5" ht="15.75">
      <c r="D3014" s="533"/>
      <c r="E3014" s="533"/>
    </row>
    <row r="3015" spans="4:5" ht="15.75">
      <c r="D3015" s="533"/>
      <c r="E3015" s="533"/>
    </row>
    <row r="3016" spans="4:5" ht="15.75">
      <c r="D3016" s="533"/>
      <c r="E3016" s="533"/>
    </row>
    <row r="3017" spans="4:5" ht="15.75">
      <c r="D3017" s="533"/>
      <c r="E3017" s="533"/>
    </row>
    <row r="3018" spans="4:5" ht="15.75">
      <c r="D3018" s="533"/>
      <c r="E3018" s="533"/>
    </row>
    <row r="3019" spans="4:5" ht="15.75">
      <c r="D3019" s="533"/>
      <c r="E3019" s="533"/>
    </row>
    <row r="3020" spans="4:5" ht="15.75">
      <c r="D3020" s="533"/>
      <c r="E3020" s="533"/>
    </row>
    <row r="3021" spans="4:5" ht="15.75">
      <c r="D3021" s="533"/>
      <c r="E3021" s="533"/>
    </row>
    <row r="3022" spans="4:5" ht="15.75">
      <c r="D3022" s="533"/>
      <c r="E3022" s="533"/>
    </row>
    <row r="3023" spans="4:5" ht="15.75">
      <c r="D3023" s="533"/>
      <c r="E3023" s="533"/>
    </row>
    <row r="3024" spans="4:5" ht="15.75">
      <c r="D3024" s="533"/>
      <c r="E3024" s="533"/>
    </row>
    <row r="3025" spans="4:5" ht="15.75">
      <c r="D3025" s="533"/>
      <c r="E3025" s="533"/>
    </row>
    <row r="3026" spans="4:5" ht="15.75">
      <c r="D3026" s="533"/>
      <c r="E3026" s="533"/>
    </row>
    <row r="3027" spans="4:5" ht="15.75">
      <c r="D3027" s="533"/>
      <c r="E3027" s="533"/>
    </row>
    <row r="3028" spans="4:5" ht="15.75">
      <c r="D3028" s="533"/>
      <c r="E3028" s="533"/>
    </row>
    <row r="3029" spans="4:5" ht="15.75">
      <c r="D3029" s="533"/>
      <c r="E3029" s="533"/>
    </row>
    <row r="3030" spans="4:5" ht="15.75">
      <c r="D3030" s="533"/>
      <c r="E3030" s="533"/>
    </row>
    <row r="3031" spans="4:5" ht="15.75">
      <c r="D3031" s="533"/>
      <c r="E3031" s="533"/>
    </row>
    <row r="3032" spans="4:5" ht="15.75">
      <c r="D3032" s="533"/>
      <c r="E3032" s="533"/>
    </row>
    <row r="3033" spans="4:5" ht="15.75">
      <c r="D3033" s="533"/>
      <c r="E3033" s="533"/>
    </row>
    <row r="3034" spans="4:5" ht="15.75">
      <c r="D3034" s="533"/>
      <c r="E3034" s="533"/>
    </row>
    <row r="3035" spans="4:5" ht="15.75">
      <c r="D3035" s="533"/>
      <c r="E3035" s="533"/>
    </row>
    <row r="3036" spans="4:5" ht="15.75">
      <c r="D3036" s="533"/>
      <c r="E3036" s="533"/>
    </row>
    <row r="3037" spans="4:5" ht="15.75">
      <c r="D3037" s="533"/>
      <c r="E3037" s="533"/>
    </row>
    <row r="3038" spans="4:5" ht="15.75">
      <c r="D3038" s="533"/>
      <c r="E3038" s="533"/>
    </row>
    <row r="3039" spans="4:5" ht="15.75">
      <c r="D3039" s="533"/>
      <c r="E3039" s="533"/>
    </row>
    <row r="3040" spans="4:5" ht="15.75">
      <c r="D3040" s="533"/>
      <c r="E3040" s="533"/>
    </row>
    <row r="3041" spans="4:5" ht="15.75">
      <c r="D3041" s="533"/>
      <c r="E3041" s="533"/>
    </row>
    <row r="3042" spans="4:5" ht="15.75">
      <c r="D3042" s="533"/>
      <c r="E3042" s="533"/>
    </row>
    <row r="3043" spans="4:5" ht="15.75">
      <c r="D3043" s="533"/>
      <c r="E3043" s="533"/>
    </row>
    <row r="3044" spans="4:5" ht="15.75">
      <c r="D3044" s="533"/>
      <c r="E3044" s="533"/>
    </row>
    <row r="3045" spans="4:5" ht="15.75">
      <c r="D3045" s="533"/>
      <c r="E3045" s="533"/>
    </row>
    <row r="3046" spans="4:5" ht="15.75">
      <c r="D3046" s="533"/>
      <c r="E3046" s="533"/>
    </row>
    <row r="3047" spans="4:5" ht="15.75">
      <c r="D3047" s="533"/>
      <c r="E3047" s="533"/>
    </row>
    <row r="3048" spans="4:5" ht="15.75">
      <c r="D3048" s="533"/>
      <c r="E3048" s="533"/>
    </row>
    <row r="3049" spans="4:5" ht="15.75">
      <c r="D3049" s="533"/>
      <c r="E3049" s="533"/>
    </row>
    <row r="3050" spans="4:5" ht="15.75">
      <c r="D3050" s="533"/>
      <c r="E3050" s="533"/>
    </row>
    <row r="3051" spans="4:5" ht="15.75">
      <c r="D3051" s="533"/>
      <c r="E3051" s="533"/>
    </row>
    <row r="3052" spans="4:5" ht="15.75">
      <c r="D3052" s="533"/>
      <c r="E3052" s="533"/>
    </row>
    <row r="3053" spans="4:5" ht="15.75">
      <c r="D3053" s="533"/>
      <c r="E3053" s="533"/>
    </row>
    <row r="3054" spans="4:5" ht="15.75">
      <c r="D3054" s="533"/>
      <c r="E3054" s="533"/>
    </row>
    <row r="3055" spans="4:5" ht="15.75">
      <c r="D3055" s="533"/>
      <c r="E3055" s="533"/>
    </row>
    <row r="3056" spans="4:5" ht="15.75">
      <c r="D3056" s="533"/>
      <c r="E3056" s="533"/>
    </row>
    <row r="3057" spans="4:5" ht="15.75">
      <c r="D3057" s="533"/>
      <c r="E3057" s="533"/>
    </row>
    <row r="3058" spans="4:5" ht="15.75">
      <c r="D3058" s="533"/>
      <c r="E3058" s="533"/>
    </row>
    <row r="3059" spans="4:5" ht="15.75">
      <c r="D3059" s="533"/>
      <c r="E3059" s="533"/>
    </row>
    <row r="3060" spans="4:5" ht="15.75">
      <c r="D3060" s="533"/>
      <c r="E3060" s="533"/>
    </row>
    <row r="3061" spans="4:5" ht="15.75">
      <c r="D3061" s="533"/>
      <c r="E3061" s="533"/>
    </row>
    <row r="3062" spans="4:5" ht="15.75">
      <c r="D3062" s="533"/>
      <c r="E3062" s="533"/>
    </row>
    <row r="3063" spans="4:5" ht="15.75">
      <c r="D3063" s="533"/>
      <c r="E3063" s="533"/>
    </row>
    <row r="3064" spans="4:5" ht="15.75">
      <c r="D3064" s="533"/>
      <c r="E3064" s="533"/>
    </row>
    <row r="3065" spans="4:5" ht="15.75">
      <c r="D3065" s="533"/>
      <c r="E3065" s="533"/>
    </row>
    <row r="3066" spans="4:5" ht="15.75">
      <c r="D3066" s="533"/>
      <c r="E3066" s="533"/>
    </row>
    <row r="3067" spans="4:5" ht="15.75">
      <c r="D3067" s="533"/>
      <c r="E3067" s="533"/>
    </row>
    <row r="3068" spans="4:5" ht="15.75">
      <c r="D3068" s="533"/>
      <c r="E3068" s="533"/>
    </row>
    <row r="3069" spans="4:5" ht="15.75">
      <c r="D3069" s="533"/>
      <c r="E3069" s="533"/>
    </row>
    <row r="3070" spans="4:5" ht="15.75">
      <c r="D3070" s="533"/>
      <c r="E3070" s="533"/>
    </row>
    <row r="3071" spans="4:5" ht="15.75">
      <c r="D3071" s="533"/>
      <c r="E3071" s="533"/>
    </row>
    <row r="3072" spans="4:5" ht="15.75">
      <c r="D3072" s="533"/>
      <c r="E3072" s="533"/>
    </row>
    <row r="3073" spans="4:5" ht="15.75">
      <c r="D3073" s="533"/>
      <c r="E3073" s="533"/>
    </row>
    <row r="3074" spans="4:5" ht="15.75">
      <c r="D3074" s="533"/>
      <c r="E3074" s="533"/>
    </row>
    <row r="3075" spans="4:5" ht="15.75">
      <c r="D3075" s="533"/>
      <c r="E3075" s="533"/>
    </row>
    <row r="3076" spans="4:5" ht="15.75">
      <c r="D3076" s="533"/>
      <c r="E3076" s="533"/>
    </row>
    <row r="3077" spans="4:5" ht="15.75">
      <c r="D3077" s="533"/>
      <c r="E3077" s="533"/>
    </row>
    <row r="3078" spans="4:5" ht="15.75">
      <c r="D3078" s="533"/>
      <c r="E3078" s="533"/>
    </row>
    <row r="3079" spans="4:5" ht="15.75">
      <c r="D3079" s="533"/>
      <c r="E3079" s="533"/>
    </row>
    <row r="3080" spans="4:5" ht="15.75">
      <c r="D3080" s="533"/>
      <c r="E3080" s="533"/>
    </row>
    <row r="3081" spans="4:5" ht="15.75">
      <c r="D3081" s="533"/>
      <c r="E3081" s="533"/>
    </row>
    <row r="3082" spans="4:5" ht="15.75">
      <c r="D3082" s="533"/>
      <c r="E3082" s="533"/>
    </row>
    <row r="3083" spans="4:5" ht="15.75">
      <c r="D3083" s="533"/>
      <c r="E3083" s="533"/>
    </row>
    <row r="3084" spans="4:5" ht="15.75">
      <c r="D3084" s="533"/>
      <c r="E3084" s="533"/>
    </row>
    <row r="3085" spans="4:5" ht="15.75">
      <c r="D3085" s="533"/>
      <c r="E3085" s="533"/>
    </row>
    <row r="3086" spans="4:5" ht="15.75">
      <c r="D3086" s="533"/>
      <c r="E3086" s="533"/>
    </row>
    <row r="3087" spans="4:5" ht="15.75">
      <c r="D3087" s="533"/>
      <c r="E3087" s="533"/>
    </row>
    <row r="3088" spans="4:5" ht="15.75">
      <c r="D3088" s="533"/>
      <c r="E3088" s="533"/>
    </row>
    <row r="3089" spans="4:5" ht="15.75">
      <c r="D3089" s="533"/>
      <c r="E3089" s="533"/>
    </row>
    <row r="3090" spans="4:5" ht="15.75">
      <c r="D3090" s="533"/>
      <c r="E3090" s="533"/>
    </row>
    <row r="3091" spans="4:5" ht="15.75">
      <c r="D3091" s="533"/>
      <c r="E3091" s="533"/>
    </row>
    <row r="3092" spans="4:5" ht="15.75">
      <c r="D3092" s="533"/>
      <c r="E3092" s="533"/>
    </row>
    <row r="3093" spans="4:5" ht="15.75">
      <c r="D3093" s="533"/>
      <c r="E3093" s="533"/>
    </row>
    <row r="3094" spans="4:5" ht="15.75">
      <c r="D3094" s="533"/>
      <c r="E3094" s="533"/>
    </row>
    <row r="3095" spans="4:5" ht="15.75">
      <c r="D3095" s="533"/>
      <c r="E3095" s="533"/>
    </row>
    <row r="3096" spans="4:5" ht="15.75">
      <c r="D3096" s="533"/>
      <c r="E3096" s="533"/>
    </row>
    <row r="3097" spans="4:5" ht="15.75">
      <c r="D3097" s="533"/>
      <c r="E3097" s="533"/>
    </row>
    <row r="3098" spans="4:5" ht="15.75">
      <c r="D3098" s="533"/>
      <c r="E3098" s="533"/>
    </row>
    <row r="3099" spans="4:5" ht="15.75">
      <c r="D3099" s="533"/>
      <c r="E3099" s="533"/>
    </row>
    <row r="3100" spans="4:5" ht="15.75">
      <c r="D3100" s="533"/>
      <c r="E3100" s="533"/>
    </row>
    <row r="3101" spans="4:5" ht="15.75">
      <c r="D3101" s="533"/>
      <c r="E3101" s="533"/>
    </row>
    <row r="3102" spans="4:5" ht="15.75">
      <c r="D3102" s="533"/>
      <c r="E3102" s="533"/>
    </row>
    <row r="3103" spans="4:5" ht="15.75">
      <c r="D3103" s="533"/>
      <c r="E3103" s="533"/>
    </row>
    <row r="3104" spans="4:5" ht="15.75">
      <c r="D3104" s="533"/>
      <c r="E3104" s="533"/>
    </row>
    <row r="3105" spans="4:5" ht="15.75">
      <c r="D3105" s="533"/>
      <c r="E3105" s="533"/>
    </row>
    <row r="3106" spans="4:5" ht="15.75">
      <c r="D3106" s="533"/>
      <c r="E3106" s="533"/>
    </row>
    <row r="3107" spans="4:5" ht="15.75">
      <c r="D3107" s="533"/>
      <c r="E3107" s="533"/>
    </row>
    <row r="3108" spans="4:5" ht="15.75">
      <c r="D3108" s="533"/>
      <c r="E3108" s="533"/>
    </row>
    <row r="3109" spans="4:5" ht="15.75">
      <c r="D3109" s="533"/>
      <c r="E3109" s="533"/>
    </row>
    <row r="3110" spans="4:5" ht="15.75">
      <c r="D3110" s="533"/>
      <c r="E3110" s="533"/>
    </row>
    <row r="3111" spans="4:5" ht="15.75">
      <c r="D3111" s="533"/>
      <c r="E3111" s="533"/>
    </row>
    <row r="3112" spans="4:5" ht="15.75">
      <c r="D3112" s="533"/>
      <c r="E3112" s="533"/>
    </row>
    <row r="3113" spans="4:5" ht="15.75">
      <c r="D3113" s="533"/>
      <c r="E3113" s="533"/>
    </row>
    <row r="3114" spans="4:5" ht="15.75">
      <c r="D3114" s="533"/>
      <c r="E3114" s="533"/>
    </row>
    <row r="3115" spans="4:5" ht="15.75">
      <c r="D3115" s="533"/>
      <c r="E3115" s="533"/>
    </row>
    <row r="3116" spans="4:5" ht="15.75">
      <c r="D3116" s="533"/>
      <c r="E3116" s="533"/>
    </row>
    <row r="3117" spans="4:5" ht="15.75">
      <c r="D3117" s="533"/>
      <c r="E3117" s="533"/>
    </row>
    <row r="3118" spans="4:5" ht="15.75">
      <c r="D3118" s="533"/>
      <c r="E3118" s="533"/>
    </row>
    <row r="3119" spans="4:5" ht="15.75">
      <c r="D3119" s="533"/>
      <c r="E3119" s="533"/>
    </row>
    <row r="3120" spans="4:5" ht="15.75">
      <c r="D3120" s="533"/>
      <c r="E3120" s="533"/>
    </row>
    <row r="3121" spans="4:5" ht="15.75">
      <c r="D3121" s="533"/>
      <c r="E3121" s="533"/>
    </row>
    <row r="3122" spans="4:5" ht="15.75">
      <c r="D3122" s="533"/>
      <c r="E3122" s="533"/>
    </row>
    <row r="3123" spans="4:5" ht="15.75">
      <c r="D3123" s="533"/>
      <c r="E3123" s="533"/>
    </row>
    <row r="3124" spans="4:5" ht="15.75">
      <c r="D3124" s="533"/>
      <c r="E3124" s="533"/>
    </row>
    <row r="3125" spans="4:5" ht="15.75">
      <c r="D3125" s="533"/>
      <c r="E3125" s="533"/>
    </row>
    <row r="3126" spans="4:5" ht="15.75">
      <c r="D3126" s="533"/>
      <c r="E3126" s="533"/>
    </row>
    <row r="3127" spans="4:5" ht="15.75">
      <c r="D3127" s="533"/>
      <c r="E3127" s="533"/>
    </row>
    <row r="3128" spans="4:5" ht="15.75">
      <c r="D3128" s="533"/>
      <c r="E3128" s="533"/>
    </row>
    <row r="3129" spans="4:5" ht="15.75">
      <c r="D3129" s="533"/>
      <c r="E3129" s="533"/>
    </row>
    <row r="3130" spans="4:5" ht="15.75">
      <c r="D3130" s="533"/>
      <c r="E3130" s="533"/>
    </row>
    <row r="3131" spans="4:5" ht="15.75">
      <c r="D3131" s="533"/>
      <c r="E3131" s="533"/>
    </row>
    <row r="3132" spans="4:5" ht="15.75">
      <c r="D3132" s="533"/>
      <c r="E3132" s="533"/>
    </row>
    <row r="3133" spans="4:5" ht="15.75">
      <c r="D3133" s="533"/>
      <c r="E3133" s="533"/>
    </row>
    <row r="3134" spans="4:5" ht="15.75">
      <c r="D3134" s="533"/>
      <c r="E3134" s="533"/>
    </row>
    <row r="3135" spans="4:5" ht="15.75">
      <c r="D3135" s="533"/>
      <c r="E3135" s="533"/>
    </row>
    <row r="3136" spans="4:5" ht="15.75">
      <c r="D3136" s="533"/>
      <c r="E3136" s="533"/>
    </row>
    <row r="3137" spans="4:5" ht="15.75">
      <c r="D3137" s="533"/>
      <c r="E3137" s="533"/>
    </row>
    <row r="3138" spans="4:5" ht="15.75">
      <c r="D3138" s="533"/>
      <c r="E3138" s="533"/>
    </row>
    <row r="3139" spans="4:5" ht="15.75">
      <c r="D3139" s="533"/>
      <c r="E3139" s="533"/>
    </row>
    <row r="3140" spans="4:5" ht="15.75">
      <c r="D3140" s="533"/>
      <c r="E3140" s="533"/>
    </row>
    <row r="3141" spans="4:5" ht="15.75">
      <c r="D3141" s="533"/>
      <c r="E3141" s="533"/>
    </row>
    <row r="3142" spans="4:5" ht="15.75">
      <c r="D3142" s="533"/>
      <c r="E3142" s="533"/>
    </row>
    <row r="3143" spans="4:5" ht="15.75">
      <c r="D3143" s="533"/>
      <c r="E3143" s="533"/>
    </row>
    <row r="3144" spans="4:5" ht="15.75">
      <c r="D3144" s="533"/>
      <c r="E3144" s="533"/>
    </row>
    <row r="3145" spans="4:5" ht="15.75">
      <c r="D3145" s="533"/>
      <c r="E3145" s="533"/>
    </row>
    <row r="3146" spans="4:5" ht="15.75">
      <c r="D3146" s="533"/>
      <c r="E3146" s="533"/>
    </row>
    <row r="3147" spans="4:5" ht="15.75">
      <c r="D3147" s="533"/>
      <c r="E3147" s="533"/>
    </row>
    <row r="3148" spans="4:5" ht="15.75">
      <c r="D3148" s="533"/>
      <c r="E3148" s="533"/>
    </row>
    <row r="3149" spans="4:5" ht="15.75">
      <c r="D3149" s="533"/>
      <c r="E3149" s="533"/>
    </row>
    <row r="3150" spans="4:5" ht="15.75">
      <c r="D3150" s="533"/>
      <c r="E3150" s="533"/>
    </row>
    <row r="3151" spans="4:5" ht="15.75">
      <c r="D3151" s="533"/>
      <c r="E3151" s="533"/>
    </row>
    <row r="3152" spans="4:5" ht="15.75">
      <c r="D3152" s="533"/>
      <c r="E3152" s="533"/>
    </row>
    <row r="3153" spans="4:5" ht="15.75">
      <c r="D3153" s="533"/>
      <c r="E3153" s="533"/>
    </row>
    <row r="3154" spans="4:5" ht="15.75">
      <c r="D3154" s="533"/>
      <c r="E3154" s="533"/>
    </row>
    <row r="3155" spans="4:5" ht="15.75">
      <c r="D3155" s="533"/>
      <c r="E3155" s="533"/>
    </row>
    <row r="3156" spans="4:5" ht="15.75">
      <c r="D3156" s="533"/>
      <c r="E3156" s="533"/>
    </row>
    <row r="3157" spans="4:5" ht="15.75">
      <c r="D3157" s="533"/>
      <c r="E3157" s="533"/>
    </row>
    <row r="3158" spans="4:5" ht="15.75">
      <c r="D3158" s="533"/>
      <c r="E3158" s="533"/>
    </row>
    <row r="3159" spans="4:5" ht="15.75">
      <c r="D3159" s="533"/>
      <c r="E3159" s="533"/>
    </row>
    <row r="3160" spans="4:5" ht="15.75">
      <c r="D3160" s="533"/>
      <c r="E3160" s="533"/>
    </row>
    <row r="3161" spans="4:5" ht="15.75">
      <c r="D3161" s="533"/>
      <c r="E3161" s="533"/>
    </row>
    <row r="3162" spans="4:5" ht="15.75">
      <c r="D3162" s="533"/>
      <c r="E3162" s="533"/>
    </row>
    <row r="3163" spans="4:5" ht="15.75">
      <c r="D3163" s="533"/>
      <c r="E3163" s="533"/>
    </row>
    <row r="3164" spans="4:5" ht="15.75">
      <c r="D3164" s="533"/>
      <c r="E3164" s="533"/>
    </row>
    <row r="3165" spans="4:5" ht="15.75">
      <c r="D3165" s="533"/>
      <c r="E3165" s="533"/>
    </row>
    <row r="3166" spans="4:5" ht="15.75">
      <c r="D3166" s="533"/>
      <c r="E3166" s="533"/>
    </row>
    <row r="3167" spans="4:5" ht="15.75">
      <c r="D3167" s="533"/>
      <c r="E3167" s="533"/>
    </row>
    <row r="3168" spans="4:5" ht="15.75">
      <c r="D3168" s="533"/>
      <c r="E3168" s="533"/>
    </row>
    <row r="3169" spans="4:5" ht="15.75">
      <c r="D3169" s="533"/>
      <c r="E3169" s="533"/>
    </row>
    <row r="3170" spans="4:5" ht="15.75">
      <c r="D3170" s="533"/>
      <c r="E3170" s="533"/>
    </row>
    <row r="3171" spans="4:5" ht="15.75">
      <c r="D3171" s="533"/>
      <c r="E3171" s="533"/>
    </row>
    <row r="3172" spans="4:5" ht="15.75">
      <c r="D3172" s="533"/>
      <c r="E3172" s="533"/>
    </row>
    <row r="3173" spans="4:5" ht="15.75">
      <c r="D3173" s="533"/>
      <c r="E3173" s="533"/>
    </row>
    <row r="3174" spans="4:5" ht="15.75">
      <c r="D3174" s="533"/>
      <c r="E3174" s="533"/>
    </row>
    <row r="3175" spans="4:5" ht="15.75">
      <c r="D3175" s="533"/>
      <c r="E3175" s="533"/>
    </row>
    <row r="3176" spans="4:5" ht="15.75">
      <c r="D3176" s="533"/>
      <c r="E3176" s="533"/>
    </row>
    <row r="3177" spans="4:5" ht="15.75">
      <c r="D3177" s="533"/>
      <c r="E3177" s="533"/>
    </row>
    <row r="3178" spans="4:5" ht="15.75">
      <c r="D3178" s="533"/>
      <c r="E3178" s="533"/>
    </row>
    <row r="3179" spans="4:5" ht="15.75">
      <c r="D3179" s="533"/>
      <c r="E3179" s="533"/>
    </row>
    <row r="3180" spans="4:5" ht="15.75">
      <c r="D3180" s="533"/>
      <c r="E3180" s="533"/>
    </row>
    <row r="3181" spans="4:5" ht="15.75">
      <c r="D3181" s="533"/>
      <c r="E3181" s="533"/>
    </row>
    <row r="3182" spans="4:5" ht="15.75">
      <c r="D3182" s="533"/>
      <c r="E3182" s="533"/>
    </row>
    <row r="3183" spans="4:5" ht="15.75">
      <c r="D3183" s="533"/>
      <c r="E3183" s="533"/>
    </row>
    <row r="3184" spans="4:5" ht="15.75">
      <c r="D3184" s="533"/>
      <c r="E3184" s="533"/>
    </row>
    <row r="3185" spans="4:5" ht="15.75">
      <c r="D3185" s="533"/>
      <c r="E3185" s="533"/>
    </row>
    <row r="3186" spans="4:5" ht="15.75">
      <c r="D3186" s="533"/>
      <c r="E3186" s="533"/>
    </row>
    <row r="3187" spans="4:5" ht="15.75">
      <c r="D3187" s="533"/>
      <c r="E3187" s="533"/>
    </row>
    <row r="3188" spans="4:5" ht="15.75">
      <c r="D3188" s="533"/>
      <c r="E3188" s="533"/>
    </row>
    <row r="3189" spans="4:5" ht="15.75">
      <c r="D3189" s="533"/>
      <c r="E3189" s="533"/>
    </row>
    <row r="3190" spans="4:5" ht="15.75">
      <c r="D3190" s="533"/>
      <c r="E3190" s="533"/>
    </row>
    <row r="3191" spans="4:5" ht="15.75">
      <c r="D3191" s="533"/>
      <c r="E3191" s="533"/>
    </row>
    <row r="3192" spans="4:5" ht="15.75">
      <c r="D3192" s="533"/>
      <c r="E3192" s="533"/>
    </row>
    <row r="3193" spans="4:5" ht="15.75">
      <c r="D3193" s="533"/>
      <c r="E3193" s="533"/>
    </row>
    <row r="3194" spans="4:5" ht="15.75">
      <c r="D3194" s="533"/>
      <c r="E3194" s="533"/>
    </row>
    <row r="3195" spans="4:5" ht="15.75">
      <c r="D3195" s="533"/>
      <c r="E3195" s="533"/>
    </row>
    <row r="3196" spans="4:5" ht="15.75">
      <c r="D3196" s="533"/>
      <c r="E3196" s="533"/>
    </row>
    <row r="3197" spans="4:5" ht="15.75">
      <c r="D3197" s="533"/>
      <c r="E3197" s="533"/>
    </row>
    <row r="3198" spans="4:5" ht="15.75">
      <c r="D3198" s="533"/>
      <c r="E3198" s="533"/>
    </row>
    <row r="3199" spans="4:5" ht="15.75">
      <c r="D3199" s="533"/>
      <c r="E3199" s="533"/>
    </row>
    <row r="3200" spans="4:5" ht="15.75">
      <c r="D3200" s="533"/>
      <c r="E3200" s="533"/>
    </row>
    <row r="3201" spans="4:5" ht="15.75">
      <c r="D3201" s="533"/>
      <c r="E3201" s="533"/>
    </row>
    <row r="3202" spans="4:5" ht="15.75">
      <c r="D3202" s="533"/>
      <c r="E3202" s="533"/>
    </row>
    <row r="3203" spans="4:5" ht="15.75">
      <c r="D3203" s="533"/>
      <c r="E3203" s="533"/>
    </row>
    <row r="3204" spans="4:5" ht="15.75">
      <c r="D3204" s="533"/>
      <c r="E3204" s="533"/>
    </row>
    <row r="3205" spans="4:5" ht="15.75">
      <c r="D3205" s="533"/>
      <c r="E3205" s="533"/>
    </row>
    <row r="3206" spans="4:5" ht="15.75">
      <c r="D3206" s="533"/>
      <c r="E3206" s="533"/>
    </row>
    <row r="3207" spans="4:5" ht="15.75">
      <c r="D3207" s="533"/>
      <c r="E3207" s="533"/>
    </row>
    <row r="3208" spans="4:5" ht="15.75">
      <c r="D3208" s="533"/>
      <c r="E3208" s="533"/>
    </row>
    <row r="3209" spans="4:5" ht="15.75">
      <c r="D3209" s="533"/>
      <c r="E3209" s="533"/>
    </row>
    <row r="3210" spans="4:5" ht="15.75">
      <c r="D3210" s="533"/>
      <c r="E3210" s="533"/>
    </row>
    <row r="3211" spans="4:5" ht="15.75">
      <c r="D3211" s="533"/>
      <c r="E3211" s="533"/>
    </row>
    <row r="3212" spans="4:5" ht="15.75">
      <c r="D3212" s="533"/>
      <c r="E3212" s="533"/>
    </row>
    <row r="3213" spans="4:5" ht="15.75">
      <c r="D3213" s="533"/>
      <c r="E3213" s="533"/>
    </row>
    <row r="3214" spans="4:5" ht="15.75">
      <c r="D3214" s="533"/>
      <c r="E3214" s="533"/>
    </row>
    <row r="3215" spans="4:5" ht="15.75">
      <c r="D3215" s="533"/>
      <c r="E3215" s="533"/>
    </row>
    <row r="3216" spans="4:5" ht="15.75">
      <c r="D3216" s="533"/>
      <c r="E3216" s="533"/>
    </row>
    <row r="3217" spans="4:5" ht="15.75">
      <c r="D3217" s="533"/>
      <c r="E3217" s="533"/>
    </row>
    <row r="3218" spans="4:5" ht="15.75">
      <c r="D3218" s="533"/>
      <c r="E3218" s="533"/>
    </row>
    <row r="3219" spans="4:5" ht="15.75">
      <c r="D3219" s="533"/>
      <c r="E3219" s="533"/>
    </row>
    <row r="3220" spans="4:5" ht="15.75">
      <c r="D3220" s="533"/>
      <c r="E3220" s="533"/>
    </row>
    <row r="3221" spans="4:5" ht="15.75">
      <c r="D3221" s="533"/>
      <c r="E3221" s="533"/>
    </row>
    <row r="3222" spans="4:5" ht="15.75">
      <c r="D3222" s="533"/>
      <c r="E3222" s="533"/>
    </row>
    <row r="3223" spans="4:5" ht="15.75">
      <c r="D3223" s="533"/>
      <c r="E3223" s="533"/>
    </row>
    <row r="3224" spans="4:5" ht="15.75">
      <c r="D3224" s="533"/>
      <c r="E3224" s="533"/>
    </row>
    <row r="3225" spans="4:5" ht="15.75">
      <c r="D3225" s="533"/>
      <c r="E3225" s="533"/>
    </row>
    <row r="3226" spans="4:5" ht="15.75">
      <c r="D3226" s="533"/>
      <c r="E3226" s="533"/>
    </row>
    <row r="3227" spans="4:5" ht="15.75">
      <c r="D3227" s="533"/>
      <c r="E3227" s="533"/>
    </row>
    <row r="3228" spans="4:5" ht="15.75">
      <c r="D3228" s="533"/>
      <c r="E3228" s="533"/>
    </row>
    <row r="3229" spans="4:5" ht="15.75">
      <c r="D3229" s="533"/>
      <c r="E3229" s="533"/>
    </row>
    <row r="3230" spans="4:5" ht="15.75">
      <c r="D3230" s="533"/>
      <c r="E3230" s="533"/>
    </row>
    <row r="3231" spans="4:5" ht="15.75">
      <c r="D3231" s="533"/>
      <c r="E3231" s="533"/>
    </row>
    <row r="3232" spans="4:5" ht="15.75">
      <c r="D3232" s="533"/>
      <c r="E3232" s="533"/>
    </row>
    <row r="3233" spans="4:5" ht="15.75">
      <c r="D3233" s="533"/>
      <c r="E3233" s="533"/>
    </row>
    <row r="3234" spans="4:5" ht="15.75">
      <c r="D3234" s="533"/>
      <c r="E3234" s="533"/>
    </row>
    <row r="3235" spans="4:5" ht="15.75">
      <c r="D3235" s="533"/>
      <c r="E3235" s="533"/>
    </row>
    <row r="3236" spans="4:5" ht="15.75">
      <c r="D3236" s="533"/>
      <c r="E3236" s="533"/>
    </row>
    <row r="3237" spans="4:5" ht="15.75">
      <c r="D3237" s="533"/>
      <c r="E3237" s="533"/>
    </row>
    <row r="3238" spans="4:5" ht="15.75">
      <c r="D3238" s="533"/>
      <c r="E3238" s="533"/>
    </row>
    <row r="3239" spans="4:5" ht="15.75">
      <c r="D3239" s="533"/>
      <c r="E3239" s="533"/>
    </row>
    <row r="3240" spans="4:5" ht="15.75">
      <c r="D3240" s="533"/>
      <c r="E3240" s="533"/>
    </row>
    <row r="3241" spans="4:5" ht="15.75">
      <c r="D3241" s="533"/>
      <c r="E3241" s="533"/>
    </row>
    <row r="3242" spans="4:5" ht="15.75">
      <c r="D3242" s="533"/>
      <c r="E3242" s="533"/>
    </row>
    <row r="3243" spans="4:5" ht="15.75">
      <c r="D3243" s="533"/>
      <c r="E3243" s="533"/>
    </row>
    <row r="3244" spans="4:5" ht="15.75">
      <c r="D3244" s="533"/>
      <c r="E3244" s="533"/>
    </row>
    <row r="3245" spans="4:5" ht="15.75">
      <c r="D3245" s="533"/>
      <c r="E3245" s="533"/>
    </row>
    <row r="3246" spans="4:5" ht="15.75">
      <c r="D3246" s="533"/>
      <c r="E3246" s="533"/>
    </row>
    <row r="3247" spans="4:5" ht="15.75">
      <c r="D3247" s="533"/>
      <c r="E3247" s="533"/>
    </row>
    <row r="3248" spans="4:5" ht="15.75">
      <c r="D3248" s="533"/>
      <c r="E3248" s="533"/>
    </row>
    <row r="3249" spans="4:5" ht="15.75">
      <c r="D3249" s="533"/>
      <c r="E3249" s="533"/>
    </row>
    <row r="3250" spans="4:5" ht="15.75">
      <c r="D3250" s="533"/>
      <c r="E3250" s="533"/>
    </row>
    <row r="3251" spans="4:5" ht="15.75">
      <c r="D3251" s="533"/>
      <c r="E3251" s="533"/>
    </row>
    <row r="3252" spans="4:5" ht="15.75">
      <c r="D3252" s="533"/>
      <c r="E3252" s="533"/>
    </row>
    <row r="3253" spans="4:5" ht="15.75">
      <c r="D3253" s="533"/>
      <c r="E3253" s="533"/>
    </row>
    <row r="3254" spans="4:5" ht="15.75">
      <c r="D3254" s="533"/>
      <c r="E3254" s="533"/>
    </row>
    <row r="3255" spans="4:5" ht="15.75">
      <c r="D3255" s="533"/>
      <c r="E3255" s="533"/>
    </row>
    <row r="3256" spans="4:5" ht="15.75">
      <c r="D3256" s="533"/>
      <c r="E3256" s="533"/>
    </row>
    <row r="3257" spans="4:5" ht="15.75">
      <c r="D3257" s="533"/>
      <c r="E3257" s="533"/>
    </row>
    <row r="3258" spans="4:5" ht="15.75">
      <c r="D3258" s="533"/>
      <c r="E3258" s="533"/>
    </row>
    <row r="3259" spans="4:5" ht="15.75">
      <c r="D3259" s="533"/>
      <c r="E3259" s="533"/>
    </row>
    <row r="3260" spans="4:5" ht="15.75">
      <c r="D3260" s="533"/>
      <c r="E3260" s="533"/>
    </row>
    <row r="3261" spans="4:5" ht="15.75">
      <c r="D3261" s="533"/>
      <c r="E3261" s="533"/>
    </row>
    <row r="3262" spans="4:5" ht="15.75">
      <c r="D3262" s="533"/>
      <c r="E3262" s="533"/>
    </row>
    <row r="3263" spans="4:5" ht="15.75">
      <c r="D3263" s="533"/>
      <c r="E3263" s="533"/>
    </row>
    <row r="3264" spans="4:5" ht="15.75">
      <c r="D3264" s="533"/>
      <c r="E3264" s="533"/>
    </row>
    <row r="3265" spans="4:5" ht="15.75">
      <c r="D3265" s="533"/>
      <c r="E3265" s="533"/>
    </row>
    <row r="3266" spans="4:5" ht="15.75">
      <c r="D3266" s="533"/>
      <c r="E3266" s="533"/>
    </row>
    <row r="3267" spans="4:5" ht="15.75">
      <c r="D3267" s="533"/>
      <c r="E3267" s="533"/>
    </row>
    <row r="3268" spans="4:5" ht="15.75">
      <c r="D3268" s="533"/>
      <c r="E3268" s="533"/>
    </row>
    <row r="3269" spans="4:5" ht="15.75">
      <c r="D3269" s="533"/>
      <c r="E3269" s="533"/>
    </row>
    <row r="3270" spans="4:5" ht="15.75">
      <c r="D3270" s="533"/>
      <c r="E3270" s="533"/>
    </row>
    <row r="3271" spans="4:5" ht="15.75">
      <c r="D3271" s="533"/>
      <c r="E3271" s="533"/>
    </row>
    <row r="3272" spans="4:5" ht="15.75">
      <c r="D3272" s="533"/>
      <c r="E3272" s="533"/>
    </row>
    <row r="3273" spans="4:5" ht="15.75">
      <c r="D3273" s="533"/>
      <c r="E3273" s="533"/>
    </row>
    <row r="3274" spans="4:5" ht="15.75">
      <c r="D3274" s="533"/>
      <c r="E3274" s="533"/>
    </row>
    <row r="3275" spans="4:5" ht="15.75">
      <c r="D3275" s="533"/>
      <c r="E3275" s="533"/>
    </row>
    <row r="3276" spans="4:5" ht="15.75">
      <c r="D3276" s="533"/>
      <c r="E3276" s="533"/>
    </row>
    <row r="3277" spans="4:5" ht="15.75">
      <c r="D3277" s="533"/>
      <c r="E3277" s="533"/>
    </row>
    <row r="3278" spans="4:5" ht="15.75">
      <c r="D3278" s="533"/>
      <c r="E3278" s="533"/>
    </row>
    <row r="3279" spans="4:5" ht="15.75">
      <c r="D3279" s="533"/>
      <c r="E3279" s="533"/>
    </row>
    <row r="3280" spans="4:5" ht="15.75">
      <c r="D3280" s="533"/>
      <c r="E3280" s="533"/>
    </row>
    <row r="3281" spans="4:5" ht="15.75">
      <c r="D3281" s="533"/>
      <c r="E3281" s="533"/>
    </row>
    <row r="3282" spans="4:5" ht="15.75">
      <c r="D3282" s="533"/>
      <c r="E3282" s="533"/>
    </row>
    <row r="3283" spans="4:5" ht="15.75">
      <c r="D3283" s="533"/>
      <c r="E3283" s="533"/>
    </row>
    <row r="3284" spans="4:5" ht="15.75">
      <c r="D3284" s="533"/>
      <c r="E3284" s="533"/>
    </row>
    <row r="3285" spans="4:5" ht="15.75">
      <c r="D3285" s="533"/>
      <c r="E3285" s="533"/>
    </row>
    <row r="3286" spans="4:5" ht="15.75">
      <c r="D3286" s="533"/>
      <c r="E3286" s="533"/>
    </row>
    <row r="3287" spans="4:5" ht="15.75">
      <c r="D3287" s="533"/>
      <c r="E3287" s="533"/>
    </row>
    <row r="3288" spans="4:5" ht="15.75">
      <c r="D3288" s="533"/>
      <c r="E3288" s="533"/>
    </row>
    <row r="3289" spans="4:5" ht="15.75">
      <c r="D3289" s="533"/>
      <c r="E3289" s="533"/>
    </row>
    <row r="3290" spans="4:5" ht="15.75">
      <c r="D3290" s="533"/>
      <c r="E3290" s="533"/>
    </row>
    <row r="3291" spans="4:5" ht="15.75">
      <c r="D3291" s="533"/>
      <c r="E3291" s="533"/>
    </row>
    <row r="3292" spans="4:5" ht="15.75">
      <c r="D3292" s="533"/>
      <c r="E3292" s="533"/>
    </row>
    <row r="3293" spans="4:5" ht="15.75">
      <c r="D3293" s="533"/>
      <c r="E3293" s="533"/>
    </row>
    <row r="3294" spans="4:5" ht="15.75">
      <c r="D3294" s="533"/>
      <c r="E3294" s="533"/>
    </row>
    <row r="3295" spans="4:5" ht="15.75">
      <c r="D3295" s="533"/>
      <c r="E3295" s="533"/>
    </row>
    <row r="3296" spans="4:5" ht="15.75">
      <c r="D3296" s="533"/>
      <c r="E3296" s="533"/>
    </row>
    <row r="3297" spans="4:5" ht="15.75">
      <c r="D3297" s="533"/>
      <c r="E3297" s="533"/>
    </row>
    <row r="3298" spans="4:5" ht="15.75">
      <c r="D3298" s="533"/>
      <c r="E3298" s="533"/>
    </row>
    <row r="3299" spans="4:5" ht="15.75">
      <c r="D3299" s="533"/>
      <c r="E3299" s="533"/>
    </row>
    <row r="3300" spans="4:5" ht="15.75">
      <c r="D3300" s="533"/>
      <c r="E3300" s="533"/>
    </row>
    <row r="3301" spans="4:5" ht="15.75">
      <c r="D3301" s="533"/>
      <c r="E3301" s="533"/>
    </row>
    <row r="3302" spans="4:5" ht="15.75">
      <c r="D3302" s="533"/>
      <c r="E3302" s="533"/>
    </row>
    <row r="3303" spans="4:5" ht="15.75">
      <c r="D3303" s="533"/>
      <c r="E3303" s="533"/>
    </row>
    <row r="3304" spans="4:5" ht="15.75">
      <c r="D3304" s="533"/>
      <c r="E3304" s="533"/>
    </row>
    <row r="3305" spans="4:5" ht="15.75">
      <c r="D3305" s="533"/>
      <c r="E3305" s="533"/>
    </row>
    <row r="3306" spans="4:5" ht="15.75">
      <c r="D3306" s="533"/>
      <c r="E3306" s="533"/>
    </row>
    <row r="3307" spans="4:5" ht="15.75">
      <c r="D3307" s="533"/>
      <c r="E3307" s="533"/>
    </row>
    <row r="3308" spans="4:5" ht="15.75">
      <c r="D3308" s="533"/>
      <c r="E3308" s="533"/>
    </row>
    <row r="3309" spans="4:5" ht="15.75">
      <c r="D3309" s="533"/>
      <c r="E3309" s="533"/>
    </row>
    <row r="3310" spans="4:5" ht="15.75">
      <c r="D3310" s="533"/>
      <c r="E3310" s="533"/>
    </row>
    <row r="3311" spans="4:5" ht="15.75">
      <c r="D3311" s="533"/>
      <c r="E3311" s="533"/>
    </row>
    <row r="3312" spans="4:5" ht="15.75">
      <c r="D3312" s="533"/>
      <c r="E3312" s="533"/>
    </row>
    <row r="3313" spans="4:5" ht="15.75">
      <c r="D3313" s="533"/>
      <c r="E3313" s="533"/>
    </row>
    <row r="3314" spans="4:5" ht="15.75">
      <c r="D3314" s="533"/>
      <c r="E3314" s="533"/>
    </row>
    <row r="3315" spans="4:5" ht="15.75">
      <c r="D3315" s="533"/>
      <c r="E3315" s="533"/>
    </row>
    <row r="3316" spans="4:5" ht="15.75">
      <c r="D3316" s="533"/>
      <c r="E3316" s="533"/>
    </row>
    <row r="3317" spans="4:5" ht="15.75">
      <c r="D3317" s="533"/>
      <c r="E3317" s="533"/>
    </row>
    <row r="3318" spans="4:5" ht="15.75">
      <c r="D3318" s="533"/>
      <c r="E3318" s="533"/>
    </row>
    <row r="3319" spans="4:5" ht="15.75">
      <c r="D3319" s="533"/>
      <c r="E3319" s="533"/>
    </row>
    <row r="3320" spans="4:5" ht="15.75">
      <c r="D3320" s="533"/>
      <c r="E3320" s="533"/>
    </row>
    <row r="3321" spans="4:5" ht="15.75">
      <c r="D3321" s="533"/>
      <c r="E3321" s="533"/>
    </row>
    <row r="3322" spans="4:5" ht="15.75">
      <c r="D3322" s="533"/>
      <c r="E3322" s="533"/>
    </row>
    <row r="3323" spans="4:5" ht="15.75">
      <c r="D3323" s="533"/>
      <c r="E3323" s="533"/>
    </row>
    <row r="3324" spans="4:5" ht="15.75">
      <c r="D3324" s="533"/>
      <c r="E3324" s="533"/>
    </row>
    <row r="3325" spans="4:5" ht="15.75">
      <c r="D3325" s="533"/>
      <c r="E3325" s="533"/>
    </row>
    <row r="3326" spans="4:5" ht="15.75">
      <c r="D3326" s="533"/>
      <c r="E3326" s="533"/>
    </row>
    <row r="3327" spans="4:5" ht="15.75">
      <c r="D3327" s="533"/>
      <c r="E3327" s="533"/>
    </row>
    <row r="3328" spans="4:5" ht="15.75">
      <c r="D3328" s="533"/>
      <c r="E3328" s="533"/>
    </row>
    <row r="3329" spans="4:5" ht="15.75">
      <c r="D3329" s="533"/>
      <c r="E3329" s="533"/>
    </row>
    <row r="3330" spans="4:5" ht="15.75">
      <c r="D3330" s="533"/>
      <c r="E3330" s="533"/>
    </row>
    <row r="3331" spans="4:5" ht="15.75">
      <c r="D3331" s="533"/>
      <c r="E3331" s="533"/>
    </row>
    <row r="3332" spans="4:5" ht="15.75">
      <c r="D3332" s="533"/>
      <c r="E3332" s="533"/>
    </row>
    <row r="3333" spans="4:5" ht="15.75">
      <c r="D3333" s="533"/>
      <c r="E3333" s="533"/>
    </row>
    <row r="3334" spans="4:5" ht="15.75">
      <c r="D3334" s="533"/>
      <c r="E3334" s="533"/>
    </row>
    <row r="3335" spans="4:5" ht="15.75">
      <c r="D3335" s="533"/>
      <c r="E3335" s="533"/>
    </row>
    <row r="3336" spans="4:5" ht="15.75">
      <c r="D3336" s="533"/>
      <c r="E3336" s="533"/>
    </row>
    <row r="3337" spans="4:5" ht="15.75">
      <c r="D3337" s="533"/>
      <c r="E3337" s="533"/>
    </row>
    <row r="3338" spans="4:5" ht="15.75">
      <c r="D3338" s="533"/>
      <c r="E3338" s="533"/>
    </row>
    <row r="3339" spans="4:5" ht="15.75">
      <c r="D3339" s="533"/>
      <c r="E3339" s="533"/>
    </row>
    <row r="3340" spans="4:5" ht="15.75">
      <c r="D3340" s="533"/>
      <c r="E3340" s="533"/>
    </row>
    <row r="3341" spans="4:5" ht="15.75">
      <c r="D3341" s="533"/>
      <c r="E3341" s="533"/>
    </row>
    <row r="3342" spans="4:5" ht="15.75">
      <c r="D3342" s="533"/>
      <c r="E3342" s="533"/>
    </row>
    <row r="3343" spans="4:5" ht="15.75">
      <c r="D3343" s="533"/>
      <c r="E3343" s="533"/>
    </row>
    <row r="3344" spans="4:5" ht="15.75">
      <c r="D3344" s="533"/>
      <c r="E3344" s="533"/>
    </row>
    <row r="3345" spans="4:5" ht="15.75">
      <c r="D3345" s="533"/>
      <c r="E3345" s="533"/>
    </row>
    <row r="3346" spans="4:5" ht="15.75">
      <c r="D3346" s="533"/>
      <c r="E3346" s="533"/>
    </row>
    <row r="3347" spans="4:5" ht="15.75">
      <c r="D3347" s="533"/>
      <c r="E3347" s="533"/>
    </row>
    <row r="3348" spans="4:5" ht="15.75">
      <c r="D3348" s="533"/>
      <c r="E3348" s="533"/>
    </row>
    <row r="3349" spans="4:5" ht="15.75">
      <c r="D3349" s="533"/>
      <c r="E3349" s="533"/>
    </row>
    <row r="3350" spans="4:5" ht="15.75">
      <c r="D3350" s="533"/>
      <c r="E3350" s="533"/>
    </row>
    <row r="3351" spans="4:5" ht="15.75">
      <c r="D3351" s="533"/>
      <c r="E3351" s="533"/>
    </row>
    <row r="3352" spans="4:5" ht="15.75">
      <c r="D3352" s="533"/>
      <c r="E3352" s="533"/>
    </row>
    <row r="3353" spans="4:5" ht="15.75">
      <c r="D3353" s="533"/>
      <c r="E3353" s="533"/>
    </row>
    <row r="3354" spans="4:5" ht="15.75">
      <c r="D3354" s="533"/>
      <c r="E3354" s="533"/>
    </row>
    <row r="3355" spans="4:5" ht="15.75">
      <c r="D3355" s="533"/>
      <c r="E3355" s="533"/>
    </row>
    <row r="3356" spans="4:5" ht="15.75">
      <c r="D3356" s="533"/>
      <c r="E3356" s="533"/>
    </row>
    <row r="3357" spans="4:5" ht="15.75">
      <c r="D3357" s="533"/>
      <c r="E3357" s="533"/>
    </row>
    <row r="3358" spans="4:5" ht="15.75">
      <c r="D3358" s="533"/>
      <c r="E3358" s="533"/>
    </row>
    <row r="3359" spans="4:5" ht="15.75">
      <c r="D3359" s="533"/>
      <c r="E3359" s="533"/>
    </row>
    <row r="3360" spans="4:5" ht="15.75">
      <c r="D3360" s="533"/>
      <c r="E3360" s="533"/>
    </row>
    <row r="3361" spans="4:5" ht="15.75">
      <c r="D3361" s="533"/>
      <c r="E3361" s="533"/>
    </row>
    <row r="3362" spans="4:5" ht="15.75">
      <c r="D3362" s="533"/>
      <c r="E3362" s="533"/>
    </row>
    <row r="3363" spans="4:5" ht="15.75">
      <c r="D3363" s="533"/>
      <c r="E3363" s="533"/>
    </row>
    <row r="3364" spans="4:5" ht="15.75">
      <c r="D3364" s="533"/>
      <c r="E3364" s="533"/>
    </row>
    <row r="3365" spans="4:5" ht="15.75">
      <c r="D3365" s="533"/>
      <c r="E3365" s="533"/>
    </row>
    <row r="3366" spans="4:5" ht="15.75">
      <c r="D3366" s="533"/>
      <c r="E3366" s="533"/>
    </row>
    <row r="3367" spans="4:5" ht="15.75">
      <c r="D3367" s="533"/>
      <c r="E3367" s="533"/>
    </row>
    <row r="3368" spans="4:5" ht="15.75">
      <c r="D3368" s="533"/>
      <c r="E3368" s="533"/>
    </row>
    <row r="3369" spans="4:5" ht="15.75">
      <c r="D3369" s="533"/>
      <c r="E3369" s="533"/>
    </row>
    <row r="3370" spans="4:5" ht="15.75">
      <c r="D3370" s="533"/>
      <c r="E3370" s="533"/>
    </row>
    <row r="3371" spans="4:5" ht="15.75">
      <c r="D3371" s="533"/>
      <c r="E3371" s="533"/>
    </row>
    <row r="3372" spans="4:5" ht="15.75">
      <c r="D3372" s="533"/>
      <c r="E3372" s="533"/>
    </row>
    <row r="3373" spans="4:5" ht="15.75">
      <c r="D3373" s="533"/>
      <c r="E3373" s="533"/>
    </row>
    <row r="3374" spans="4:5" ht="15.75">
      <c r="D3374" s="533"/>
      <c r="E3374" s="533"/>
    </row>
    <row r="3375" spans="4:5" ht="15.75">
      <c r="D3375" s="533"/>
      <c r="E3375" s="533"/>
    </row>
    <row r="3376" spans="4:5" ht="15.75">
      <c r="D3376" s="533"/>
      <c r="E3376" s="533"/>
    </row>
    <row r="3377" spans="4:5" ht="15.75">
      <c r="D3377" s="533"/>
      <c r="E3377" s="533"/>
    </row>
    <row r="3378" spans="4:5" ht="15.75">
      <c r="D3378" s="533"/>
      <c r="E3378" s="533"/>
    </row>
    <row r="3379" spans="4:5" ht="15.75">
      <c r="D3379" s="533"/>
      <c r="E3379" s="533"/>
    </row>
    <row r="3380" spans="4:5" ht="15.75">
      <c r="D3380" s="533"/>
      <c r="E3380" s="533"/>
    </row>
    <row r="3381" spans="4:5" ht="15.75">
      <c r="D3381" s="533"/>
      <c r="E3381" s="533"/>
    </row>
    <row r="3382" spans="4:5" ht="15.75">
      <c r="D3382" s="533"/>
      <c r="E3382" s="533"/>
    </row>
    <row r="3383" spans="4:5" ht="15.75">
      <c r="D3383" s="533"/>
      <c r="E3383" s="533"/>
    </row>
    <row r="3384" spans="4:5" ht="15.75">
      <c r="D3384" s="533"/>
      <c r="E3384" s="533"/>
    </row>
    <row r="3385" spans="4:5" ht="15.75">
      <c r="D3385" s="533"/>
      <c r="E3385" s="533"/>
    </row>
    <row r="3386" spans="4:5" ht="15.75">
      <c r="D3386" s="533"/>
      <c r="E3386" s="533"/>
    </row>
    <row r="3387" spans="4:5" ht="15.75">
      <c r="D3387" s="533"/>
      <c r="E3387" s="533"/>
    </row>
    <row r="3388" spans="4:5" ht="15.75">
      <c r="D3388" s="533"/>
      <c r="E3388" s="533"/>
    </row>
    <row r="3389" spans="4:5" ht="15.75">
      <c r="D3389" s="533"/>
      <c r="E3389" s="533"/>
    </row>
    <row r="3390" spans="4:5" ht="15.75">
      <c r="D3390" s="533"/>
      <c r="E3390" s="533"/>
    </row>
    <row r="3391" spans="4:5" ht="15.75">
      <c r="D3391" s="533"/>
      <c r="E3391" s="533"/>
    </row>
    <row r="3392" spans="4:5" ht="15.75">
      <c r="D3392" s="533"/>
      <c r="E3392" s="533"/>
    </row>
    <row r="3393" spans="4:5" ht="15.75">
      <c r="D3393" s="533"/>
      <c r="E3393" s="533"/>
    </row>
    <row r="3394" spans="4:5" ht="15.75">
      <c r="D3394" s="533"/>
      <c r="E3394" s="533"/>
    </row>
    <row r="3395" spans="4:5" ht="15.75">
      <c r="D3395" s="533"/>
      <c r="E3395" s="533"/>
    </row>
    <row r="3396" spans="4:5" ht="15.75">
      <c r="D3396" s="533"/>
      <c r="E3396" s="533"/>
    </row>
    <row r="3397" spans="4:5" ht="15.75">
      <c r="D3397" s="533"/>
      <c r="E3397" s="533"/>
    </row>
    <row r="3398" spans="4:5" ht="15.75">
      <c r="D3398" s="533"/>
      <c r="E3398" s="533"/>
    </row>
    <row r="3399" spans="4:5" ht="15.75">
      <c r="D3399" s="533"/>
      <c r="E3399" s="533"/>
    </row>
    <row r="3400" spans="4:5" ht="15.75">
      <c r="D3400" s="533"/>
      <c r="E3400" s="533"/>
    </row>
    <row r="3401" spans="4:5" ht="15.75">
      <c r="D3401" s="533"/>
      <c r="E3401" s="533"/>
    </row>
    <row r="3402" spans="4:5" ht="15.75">
      <c r="D3402" s="533"/>
      <c r="E3402" s="533"/>
    </row>
    <row r="3403" spans="4:5" ht="15.75">
      <c r="D3403" s="533"/>
      <c r="E3403" s="533"/>
    </row>
    <row r="3404" spans="4:5" ht="15.75">
      <c r="D3404" s="533"/>
      <c r="E3404" s="533"/>
    </row>
    <row r="3405" spans="4:5" ht="15.75">
      <c r="D3405" s="533"/>
      <c r="E3405" s="533"/>
    </row>
    <row r="3406" spans="4:5" ht="15.75">
      <c r="D3406" s="533"/>
      <c r="E3406" s="533"/>
    </row>
    <row r="3407" spans="4:5" ht="15.75">
      <c r="D3407" s="533"/>
      <c r="E3407" s="533"/>
    </row>
    <row r="3408" spans="4:5" ht="15.75">
      <c r="D3408" s="533"/>
      <c r="E3408" s="533"/>
    </row>
    <row r="3409" spans="4:5" ht="15.75">
      <c r="D3409" s="533"/>
      <c r="E3409" s="533"/>
    </row>
    <row r="3410" spans="4:5" ht="15.75">
      <c r="D3410" s="533"/>
      <c r="E3410" s="533"/>
    </row>
    <row r="3411" spans="4:5" ht="15.75">
      <c r="D3411" s="533"/>
      <c r="E3411" s="533"/>
    </row>
    <row r="3412" spans="4:5" ht="15.75">
      <c r="D3412" s="533"/>
      <c r="E3412" s="533"/>
    </row>
    <row r="3413" spans="4:5" ht="15.75">
      <c r="D3413" s="533"/>
      <c r="E3413" s="533"/>
    </row>
    <row r="3414" spans="4:5" ht="15.75">
      <c r="D3414" s="533"/>
      <c r="E3414" s="533"/>
    </row>
    <row r="3415" spans="4:5" ht="15.75">
      <c r="D3415" s="533"/>
      <c r="E3415" s="533"/>
    </row>
    <row r="3416" spans="4:5" ht="15.75">
      <c r="D3416" s="533"/>
      <c r="E3416" s="533"/>
    </row>
    <row r="3417" spans="4:5" ht="15.75">
      <c r="D3417" s="533"/>
      <c r="E3417" s="533"/>
    </row>
    <row r="3418" spans="4:5" ht="15.75">
      <c r="D3418" s="533"/>
      <c r="E3418" s="533"/>
    </row>
    <row r="3419" spans="4:5" ht="15.75">
      <c r="D3419" s="533"/>
      <c r="E3419" s="533"/>
    </row>
    <row r="3420" spans="4:5" ht="15.75">
      <c r="D3420" s="533"/>
      <c r="E3420" s="533"/>
    </row>
    <row r="3421" spans="4:5" ht="15.75">
      <c r="D3421" s="533"/>
      <c r="E3421" s="533"/>
    </row>
    <row r="3422" spans="4:5" ht="15.75">
      <c r="D3422" s="533"/>
      <c r="E3422" s="533"/>
    </row>
    <row r="3423" spans="4:5" ht="15.75">
      <c r="D3423" s="533"/>
      <c r="E3423" s="533"/>
    </row>
    <row r="3424" spans="4:5" ht="15.75">
      <c r="D3424" s="533"/>
      <c r="E3424" s="533"/>
    </row>
    <row r="3425" spans="4:5" ht="15.75">
      <c r="D3425" s="533"/>
      <c r="E3425" s="533"/>
    </row>
    <row r="3426" spans="4:5" ht="15.75">
      <c r="D3426" s="533"/>
      <c r="E3426" s="533"/>
    </row>
    <row r="3427" spans="4:5" ht="15.75">
      <c r="D3427" s="533"/>
      <c r="E3427" s="533"/>
    </row>
    <row r="3428" spans="4:5" ht="15.75">
      <c r="D3428" s="533"/>
      <c r="E3428" s="533"/>
    </row>
    <row r="3429" spans="4:5" ht="15.75">
      <c r="D3429" s="533"/>
      <c r="E3429" s="533"/>
    </row>
    <row r="3430" spans="4:5" ht="15.75">
      <c r="D3430" s="533"/>
      <c r="E3430" s="533"/>
    </row>
    <row r="3431" spans="4:5" ht="15.75">
      <c r="D3431" s="533"/>
      <c r="E3431" s="533"/>
    </row>
    <row r="3432" spans="4:5" ht="15.75">
      <c r="D3432" s="533"/>
      <c r="E3432" s="533"/>
    </row>
    <row r="3433" spans="4:5" ht="15.75">
      <c r="D3433" s="533"/>
      <c r="E3433" s="533"/>
    </row>
    <row r="3434" spans="4:5" ht="15.75">
      <c r="D3434" s="533"/>
      <c r="E3434" s="533"/>
    </row>
    <row r="3435" spans="4:5" ht="15.75">
      <c r="D3435" s="533"/>
      <c r="E3435" s="533"/>
    </row>
    <row r="3436" spans="4:5" ht="15.75">
      <c r="D3436" s="533"/>
      <c r="E3436" s="533"/>
    </row>
    <row r="3437" spans="4:5" ht="15.75">
      <c r="D3437" s="533"/>
      <c r="E3437" s="533"/>
    </row>
    <row r="3438" spans="4:5" ht="15.75">
      <c r="D3438" s="533"/>
      <c r="E3438" s="533"/>
    </row>
    <row r="3439" spans="4:5" ht="15.75">
      <c r="D3439" s="533"/>
      <c r="E3439" s="533"/>
    </row>
    <row r="3440" spans="4:5" ht="15.75">
      <c r="D3440" s="533"/>
      <c r="E3440" s="533"/>
    </row>
    <row r="3441" spans="4:5" ht="15.75">
      <c r="D3441" s="533"/>
      <c r="E3441" s="533"/>
    </row>
    <row r="3442" spans="4:5" ht="15.75">
      <c r="D3442" s="533"/>
      <c r="E3442" s="533"/>
    </row>
    <row r="3443" spans="4:5" ht="15.75">
      <c r="D3443" s="533"/>
      <c r="E3443" s="533"/>
    </row>
    <row r="3444" spans="4:5" ht="15.75">
      <c r="D3444" s="533"/>
      <c r="E3444" s="533"/>
    </row>
    <row r="3445" spans="4:5" ht="15.75">
      <c r="D3445" s="533"/>
      <c r="E3445" s="533"/>
    </row>
    <row r="3446" spans="4:5" ht="15.75">
      <c r="D3446" s="533"/>
      <c r="E3446" s="533"/>
    </row>
    <row r="3447" spans="4:5" ht="15.75">
      <c r="D3447" s="533"/>
      <c r="E3447" s="533"/>
    </row>
    <row r="3448" spans="4:5" ht="15.75">
      <c r="D3448" s="533"/>
      <c r="E3448" s="533"/>
    </row>
    <row r="3449" spans="4:5" ht="15.75">
      <c r="D3449" s="533"/>
      <c r="E3449" s="533"/>
    </row>
    <row r="3450" spans="4:5" ht="15.75">
      <c r="D3450" s="533"/>
      <c r="E3450" s="533"/>
    </row>
    <row r="3451" spans="4:5" ht="15.75">
      <c r="D3451" s="533"/>
      <c r="E3451" s="533"/>
    </row>
    <row r="3452" spans="4:5" ht="15.75">
      <c r="D3452" s="533"/>
      <c r="E3452" s="533"/>
    </row>
    <row r="3453" spans="4:5" ht="15.75">
      <c r="D3453" s="533"/>
      <c r="E3453" s="533"/>
    </row>
    <row r="3454" spans="4:5" ht="15.75">
      <c r="D3454" s="533"/>
      <c r="E3454" s="533"/>
    </row>
    <row r="3455" spans="4:5" ht="15.75">
      <c r="D3455" s="533"/>
      <c r="E3455" s="533"/>
    </row>
    <row r="3456" spans="4:5" ht="15.75">
      <c r="D3456" s="533"/>
      <c r="E3456" s="533"/>
    </row>
    <row r="3457" spans="4:5" ht="15.75">
      <c r="D3457" s="533"/>
      <c r="E3457" s="533"/>
    </row>
    <row r="3458" spans="4:5" ht="15.75">
      <c r="D3458" s="533"/>
      <c r="E3458" s="533"/>
    </row>
    <row r="3459" spans="4:5" ht="15.75">
      <c r="D3459" s="533"/>
      <c r="E3459" s="533"/>
    </row>
    <row r="3460" spans="4:5" ht="15.75">
      <c r="D3460" s="533"/>
      <c r="E3460" s="533"/>
    </row>
    <row r="3461" spans="4:5" ht="15.75">
      <c r="D3461" s="533"/>
      <c r="E3461" s="533"/>
    </row>
    <row r="3462" spans="4:5" ht="15.75">
      <c r="D3462" s="533"/>
      <c r="E3462" s="533"/>
    </row>
    <row r="3463" spans="4:5" ht="15.75">
      <c r="D3463" s="533"/>
      <c r="E3463" s="533"/>
    </row>
    <row r="3464" spans="4:5" ht="15.75">
      <c r="D3464" s="533"/>
      <c r="E3464" s="533"/>
    </row>
    <row r="3465" spans="4:5" ht="15.75">
      <c r="D3465" s="533"/>
      <c r="E3465" s="533"/>
    </row>
    <row r="3466" spans="4:5" ht="15.75">
      <c r="D3466" s="533"/>
      <c r="E3466" s="533"/>
    </row>
    <row r="3467" spans="4:5" ht="15.75">
      <c r="D3467" s="533"/>
      <c r="E3467" s="533"/>
    </row>
    <row r="3468" spans="4:5" ht="15.75">
      <c r="D3468" s="533"/>
      <c r="E3468" s="533"/>
    </row>
    <row r="3469" spans="4:5" ht="15.75">
      <c r="D3469" s="533"/>
      <c r="E3469" s="533"/>
    </row>
    <row r="3470" spans="4:5" ht="15.75">
      <c r="D3470" s="533"/>
      <c r="E3470" s="533"/>
    </row>
    <row r="3471" spans="4:5" ht="15.75">
      <c r="D3471" s="533"/>
      <c r="E3471" s="533"/>
    </row>
    <row r="3472" spans="4:5" ht="15.75">
      <c r="D3472" s="533"/>
      <c r="E3472" s="533"/>
    </row>
    <row r="3473" spans="4:5" ht="15.75">
      <c r="D3473" s="533"/>
      <c r="E3473" s="533"/>
    </row>
    <row r="3474" spans="4:5" ht="15.75">
      <c r="D3474" s="533"/>
      <c r="E3474" s="533"/>
    </row>
    <row r="3475" spans="4:5" ht="15.75">
      <c r="D3475" s="533"/>
      <c r="E3475" s="533"/>
    </row>
    <row r="3476" spans="4:5" ht="15.75">
      <c r="D3476" s="533"/>
      <c r="E3476" s="533"/>
    </row>
    <row r="3477" spans="4:5" ht="15.75">
      <c r="D3477" s="533"/>
      <c r="E3477" s="533"/>
    </row>
    <row r="3478" spans="4:5" ht="15.75">
      <c r="D3478" s="533"/>
      <c r="E3478" s="533"/>
    </row>
    <row r="3479" spans="4:5" ht="15.75">
      <c r="D3479" s="533"/>
      <c r="E3479" s="533"/>
    </row>
    <row r="3480" spans="4:5" ht="15.75">
      <c r="D3480" s="533"/>
      <c r="E3480" s="533"/>
    </row>
    <row r="3481" spans="4:5" ht="15.75">
      <c r="D3481" s="533"/>
      <c r="E3481" s="533"/>
    </row>
    <row r="3482" spans="4:5" ht="15.75">
      <c r="D3482" s="533"/>
      <c r="E3482" s="533"/>
    </row>
    <row r="3483" spans="4:5" ht="15.75">
      <c r="D3483" s="533"/>
      <c r="E3483" s="533"/>
    </row>
    <row r="3484" spans="4:5" ht="15.75">
      <c r="D3484" s="533"/>
      <c r="E3484" s="533"/>
    </row>
    <row r="3485" spans="4:5" ht="15.75">
      <c r="D3485" s="533"/>
      <c r="E3485" s="533"/>
    </row>
    <row r="3486" spans="4:5" ht="15.75">
      <c r="D3486" s="533"/>
      <c r="E3486" s="533"/>
    </row>
    <row r="3487" spans="4:5" ht="15.75">
      <c r="D3487" s="533"/>
      <c r="E3487" s="533"/>
    </row>
    <row r="3488" spans="4:5" ht="15.75">
      <c r="D3488" s="533"/>
      <c r="E3488" s="533"/>
    </row>
    <row r="3489" spans="4:5" ht="15.75">
      <c r="D3489" s="533"/>
      <c r="E3489" s="533"/>
    </row>
    <row r="3490" spans="4:5" ht="15.75">
      <c r="D3490" s="533"/>
      <c r="E3490" s="533"/>
    </row>
    <row r="3491" spans="4:5" ht="15.75">
      <c r="D3491" s="533"/>
      <c r="E3491" s="533"/>
    </row>
    <row r="3492" spans="4:5" ht="15.75">
      <c r="D3492" s="533"/>
      <c r="E3492" s="533"/>
    </row>
    <row r="3493" spans="4:5" ht="15.75">
      <c r="D3493" s="533"/>
      <c r="E3493" s="533"/>
    </row>
    <row r="3494" spans="4:5" ht="15.75">
      <c r="D3494" s="533"/>
      <c r="E3494" s="533"/>
    </row>
    <row r="3495" spans="4:5" ht="15.75">
      <c r="D3495" s="533"/>
      <c r="E3495" s="533"/>
    </row>
    <row r="3496" spans="4:5" ht="15.75">
      <c r="D3496" s="533"/>
      <c r="E3496" s="533"/>
    </row>
    <row r="3497" spans="4:5" ht="15.75">
      <c r="D3497" s="533"/>
      <c r="E3497" s="533"/>
    </row>
    <row r="3498" spans="4:5" ht="15.75">
      <c r="D3498" s="533"/>
      <c r="E3498" s="533"/>
    </row>
    <row r="3499" spans="4:5" ht="15.75">
      <c r="D3499" s="533"/>
      <c r="E3499" s="533"/>
    </row>
    <row r="3500" spans="4:5" ht="15.75">
      <c r="D3500" s="533"/>
      <c r="E3500" s="533"/>
    </row>
    <row r="3501" spans="4:5" ht="15.75">
      <c r="D3501" s="533"/>
      <c r="E3501" s="533"/>
    </row>
    <row r="3502" spans="4:5" ht="15.75">
      <c r="D3502" s="533"/>
      <c r="E3502" s="533"/>
    </row>
    <row r="3503" spans="4:5" ht="15.75">
      <c r="D3503" s="533"/>
      <c r="E3503" s="533"/>
    </row>
    <row r="3504" spans="4:5" ht="15.75">
      <c r="D3504" s="533"/>
      <c r="E3504" s="533"/>
    </row>
    <row r="3505" spans="4:5" ht="15.75">
      <c r="D3505" s="533"/>
      <c r="E3505" s="533"/>
    </row>
    <row r="3506" spans="4:5" ht="15.75">
      <c r="D3506" s="533"/>
      <c r="E3506" s="533"/>
    </row>
    <row r="3507" spans="4:5" ht="15.75">
      <c r="D3507" s="533"/>
      <c r="E3507" s="533"/>
    </row>
    <row r="3508" spans="4:5" ht="15.75">
      <c r="D3508" s="533"/>
      <c r="E3508" s="533"/>
    </row>
    <row r="3509" spans="4:5" ht="15.75">
      <c r="D3509" s="533"/>
      <c r="E3509" s="533"/>
    </row>
    <row r="3510" spans="4:5" ht="15.75">
      <c r="D3510" s="533"/>
      <c r="E3510" s="533"/>
    </row>
    <row r="3511" spans="4:5" ht="15.75">
      <c r="D3511" s="533"/>
      <c r="E3511" s="533"/>
    </row>
    <row r="3512" spans="4:5" ht="15.75">
      <c r="D3512" s="533"/>
      <c r="E3512" s="533"/>
    </row>
    <row r="3513" spans="4:5" ht="15.75">
      <c r="D3513" s="533"/>
      <c r="E3513" s="533"/>
    </row>
    <row r="3514" spans="4:5" ht="15.75">
      <c r="D3514" s="533"/>
      <c r="E3514" s="533"/>
    </row>
    <row r="3515" spans="4:5" ht="15.75">
      <c r="D3515" s="533"/>
      <c r="E3515" s="533"/>
    </row>
    <row r="3516" spans="4:5" ht="15.75">
      <c r="D3516" s="533"/>
      <c r="E3516" s="533"/>
    </row>
    <row r="3517" spans="4:5" ht="15.75">
      <c r="D3517" s="533"/>
      <c r="E3517" s="533"/>
    </row>
    <row r="3518" spans="4:5" ht="15.75">
      <c r="D3518" s="533"/>
      <c r="E3518" s="533"/>
    </row>
    <row r="3519" spans="4:5" ht="15.75">
      <c r="D3519" s="533"/>
      <c r="E3519" s="533"/>
    </row>
    <row r="3520" spans="4:5" ht="15.75">
      <c r="D3520" s="533"/>
      <c r="E3520" s="533"/>
    </row>
    <row r="3521" spans="4:5" ht="15.75">
      <c r="D3521" s="533"/>
      <c r="E3521" s="533"/>
    </row>
    <row r="3522" spans="4:5" ht="15.75">
      <c r="D3522" s="533"/>
      <c r="E3522" s="533"/>
    </row>
    <row r="3523" spans="4:5" ht="15.75">
      <c r="D3523" s="533"/>
      <c r="E3523" s="533"/>
    </row>
    <row r="3524" spans="4:5" ht="15.75">
      <c r="D3524" s="533"/>
      <c r="E3524" s="533"/>
    </row>
    <row r="3525" spans="4:5" ht="15.75">
      <c r="D3525" s="533"/>
      <c r="E3525" s="533"/>
    </row>
    <row r="3526" spans="4:5" ht="15.75">
      <c r="D3526" s="533"/>
      <c r="E3526" s="533"/>
    </row>
    <row r="3527" spans="4:5" ht="15.75">
      <c r="D3527" s="533"/>
      <c r="E3527" s="533"/>
    </row>
    <row r="3528" spans="4:5" ht="15.75">
      <c r="D3528" s="533"/>
      <c r="E3528" s="533"/>
    </row>
    <row r="3529" spans="4:5" ht="15.75">
      <c r="D3529" s="533"/>
      <c r="E3529" s="533"/>
    </row>
    <row r="3530" spans="4:5" ht="15.75">
      <c r="D3530" s="533"/>
      <c r="E3530" s="533"/>
    </row>
    <row r="3531" spans="4:5" ht="15.75">
      <c r="D3531" s="533"/>
      <c r="E3531" s="533"/>
    </row>
    <row r="3532" spans="4:5" ht="15.75">
      <c r="D3532" s="533"/>
      <c r="E3532" s="533"/>
    </row>
    <row r="3533" spans="4:5" ht="15.75">
      <c r="D3533" s="533"/>
      <c r="E3533" s="533"/>
    </row>
    <row r="3534" spans="4:5" ht="15.75">
      <c r="D3534" s="533"/>
      <c r="E3534" s="533"/>
    </row>
    <row r="3535" spans="4:5" ht="15.75">
      <c r="D3535" s="533"/>
      <c r="E3535" s="533"/>
    </row>
    <row r="3536" spans="4:5" ht="15.75">
      <c r="D3536" s="533"/>
      <c r="E3536" s="533"/>
    </row>
    <row r="3537" spans="4:5" ht="15.75">
      <c r="D3537" s="533"/>
      <c r="E3537" s="533"/>
    </row>
    <row r="3538" spans="4:5" ht="15.75">
      <c r="D3538" s="533"/>
      <c r="E3538" s="533"/>
    </row>
    <row r="3539" spans="4:5" ht="15.75">
      <c r="D3539" s="533"/>
      <c r="E3539" s="533"/>
    </row>
    <row r="3540" spans="4:5" ht="15.75">
      <c r="D3540" s="533"/>
      <c r="E3540" s="533"/>
    </row>
    <row r="3541" spans="4:5" ht="15.75">
      <c r="D3541" s="533"/>
      <c r="E3541" s="533"/>
    </row>
    <row r="3542" spans="4:5" ht="15.75">
      <c r="D3542" s="533"/>
      <c r="E3542" s="533"/>
    </row>
    <row r="3543" spans="4:5" ht="15.75">
      <c r="D3543" s="533"/>
      <c r="E3543" s="533"/>
    </row>
    <row r="3544" spans="4:5" ht="15.75">
      <c r="D3544" s="533"/>
      <c r="E3544" s="533"/>
    </row>
    <row r="3545" spans="4:5" ht="15.75">
      <c r="D3545" s="533"/>
      <c r="E3545" s="533"/>
    </row>
    <row r="3546" spans="4:5" ht="15.75">
      <c r="D3546" s="533"/>
      <c r="E3546" s="533"/>
    </row>
    <row r="3547" spans="4:5" ht="15.75">
      <c r="D3547" s="533"/>
      <c r="E3547" s="533"/>
    </row>
    <row r="3548" spans="4:5" ht="15.75">
      <c r="D3548" s="533"/>
      <c r="E3548" s="533"/>
    </row>
    <row r="3549" spans="4:5" ht="15.75">
      <c r="D3549" s="533"/>
      <c r="E3549" s="533"/>
    </row>
    <row r="3550" spans="4:5" ht="15.75">
      <c r="D3550" s="533"/>
      <c r="E3550" s="533"/>
    </row>
    <row r="3551" spans="4:5" ht="15.75">
      <c r="D3551" s="533"/>
      <c r="E3551" s="533"/>
    </row>
    <row r="3552" spans="4:5" ht="15.75">
      <c r="D3552" s="533"/>
      <c r="E3552" s="533"/>
    </row>
    <row r="3553" spans="4:5" ht="15.75">
      <c r="D3553" s="533"/>
      <c r="E3553" s="533"/>
    </row>
    <row r="3554" spans="4:5" ht="15.75">
      <c r="D3554" s="533"/>
      <c r="E3554" s="533"/>
    </row>
    <row r="3555" spans="4:5" ht="15.75">
      <c r="D3555" s="533"/>
      <c r="E3555" s="533"/>
    </row>
    <row r="3556" spans="4:5" ht="15.75">
      <c r="D3556" s="533"/>
      <c r="E3556" s="533"/>
    </row>
    <row r="3557" spans="4:5" ht="15.75">
      <c r="D3557" s="533"/>
      <c r="E3557" s="533"/>
    </row>
    <row r="3558" spans="4:5" ht="15.75">
      <c r="D3558" s="533"/>
      <c r="E3558" s="533"/>
    </row>
    <row r="3559" spans="4:5" ht="15.75">
      <c r="D3559" s="533"/>
      <c r="E3559" s="533"/>
    </row>
    <row r="3560" spans="4:5" ht="15.75">
      <c r="D3560" s="533"/>
      <c r="E3560" s="533"/>
    </row>
    <row r="3561" spans="4:5" ht="15.75">
      <c r="D3561" s="533"/>
      <c r="E3561" s="533"/>
    </row>
    <row r="3562" spans="4:5" ht="15.75">
      <c r="D3562" s="533"/>
      <c r="E3562" s="533"/>
    </row>
    <row r="3563" spans="4:5" ht="15.75">
      <c r="D3563" s="533"/>
      <c r="E3563" s="533"/>
    </row>
    <row r="3564" spans="4:5" ht="15.75">
      <c r="D3564" s="533"/>
      <c r="E3564" s="533"/>
    </row>
    <row r="3565" spans="4:5" ht="15.75">
      <c r="D3565" s="533"/>
      <c r="E3565" s="533"/>
    </row>
    <row r="3566" spans="4:5" ht="15.75">
      <c r="D3566" s="533"/>
      <c r="E3566" s="533"/>
    </row>
    <row r="3567" spans="4:5" ht="15.75">
      <c r="D3567" s="533"/>
      <c r="E3567" s="533"/>
    </row>
    <row r="3568" spans="4:5" ht="15.75">
      <c r="D3568" s="533"/>
      <c r="E3568" s="533"/>
    </row>
    <row r="3569" spans="4:5" ht="15.75">
      <c r="D3569" s="533"/>
      <c r="E3569" s="533"/>
    </row>
    <row r="3570" spans="4:5" ht="15.75">
      <c r="D3570" s="533"/>
      <c r="E3570" s="533"/>
    </row>
    <row r="3571" spans="4:5" ht="15.75">
      <c r="D3571" s="533"/>
      <c r="E3571" s="533"/>
    </row>
    <row r="3572" spans="4:5" ht="15.75">
      <c r="D3572" s="533"/>
      <c r="E3572" s="533"/>
    </row>
    <row r="3573" spans="4:5" ht="15.75">
      <c r="D3573" s="533"/>
      <c r="E3573" s="533"/>
    </row>
    <row r="3574" spans="4:5" ht="15.75">
      <c r="D3574" s="533"/>
      <c r="E3574" s="533"/>
    </row>
    <row r="3575" spans="4:5" ht="15.75">
      <c r="D3575" s="533"/>
      <c r="E3575" s="533"/>
    </row>
    <row r="3576" spans="4:5" ht="15.75">
      <c r="D3576" s="533"/>
      <c r="E3576" s="533"/>
    </row>
    <row r="3577" spans="4:5" ht="15.75">
      <c r="D3577" s="533"/>
      <c r="E3577" s="533"/>
    </row>
    <row r="3578" spans="4:5" ht="15.75">
      <c r="D3578" s="533"/>
      <c r="E3578" s="533"/>
    </row>
    <row r="3579" spans="4:5" ht="15.75">
      <c r="D3579" s="533"/>
      <c r="E3579" s="533"/>
    </row>
    <row r="3580" spans="4:5" ht="15.75">
      <c r="D3580" s="533"/>
      <c r="E3580" s="533"/>
    </row>
    <row r="3581" spans="4:5" ht="15.75">
      <c r="D3581" s="533"/>
      <c r="E3581" s="533"/>
    </row>
    <row r="3582" spans="4:5" ht="15.75">
      <c r="D3582" s="533"/>
      <c r="E3582" s="533"/>
    </row>
    <row r="3583" spans="4:5" ht="15.75">
      <c r="D3583" s="533"/>
      <c r="E3583" s="533"/>
    </row>
    <row r="3584" spans="4:5" ht="15.75">
      <c r="D3584" s="533"/>
      <c r="E3584" s="533"/>
    </row>
    <row r="3585" spans="4:5" ht="15.75">
      <c r="D3585" s="533"/>
      <c r="E3585" s="533"/>
    </row>
    <row r="3586" spans="4:5" ht="15.75">
      <c r="D3586" s="533"/>
      <c r="E3586" s="533"/>
    </row>
    <row r="3587" spans="4:5" ht="15.75">
      <c r="D3587" s="533"/>
      <c r="E3587" s="533"/>
    </row>
    <row r="3588" spans="4:5" ht="15.75">
      <c r="D3588" s="533"/>
      <c r="E3588" s="533"/>
    </row>
    <row r="3589" spans="4:5" ht="15.75">
      <c r="D3589" s="533"/>
      <c r="E3589" s="533"/>
    </row>
    <row r="3590" spans="4:5" ht="15.75">
      <c r="D3590" s="533"/>
      <c r="E3590" s="533"/>
    </row>
    <row r="3591" spans="4:5" ht="15.75">
      <c r="D3591" s="533"/>
      <c r="E3591" s="533"/>
    </row>
    <row r="3592" spans="4:5" ht="15.75">
      <c r="D3592" s="533"/>
      <c r="E3592" s="533"/>
    </row>
    <row r="3593" spans="4:5" ht="15.75">
      <c r="D3593" s="533"/>
      <c r="E3593" s="533"/>
    </row>
    <row r="3594" spans="4:5" ht="15.75">
      <c r="D3594" s="533"/>
      <c r="E3594" s="533"/>
    </row>
    <row r="3595" spans="4:5" ht="15.75">
      <c r="D3595" s="533"/>
      <c r="E3595" s="533"/>
    </row>
    <row r="3596" spans="4:5" ht="15.75">
      <c r="D3596" s="533"/>
      <c r="E3596" s="533"/>
    </row>
    <row r="3597" spans="4:5" ht="15.75">
      <c r="D3597" s="533"/>
      <c r="E3597" s="533"/>
    </row>
    <row r="3598" spans="4:5" ht="15.75">
      <c r="D3598" s="533"/>
      <c r="E3598" s="533"/>
    </row>
    <row r="3599" spans="4:5" ht="15.75">
      <c r="D3599" s="533"/>
      <c r="E3599" s="533"/>
    </row>
    <row r="3600" spans="4:5" ht="15.75">
      <c r="D3600" s="533"/>
      <c r="E3600" s="533"/>
    </row>
    <row r="3601" spans="4:5" ht="15.75">
      <c r="D3601" s="533"/>
      <c r="E3601" s="533"/>
    </row>
    <row r="3602" spans="4:5" ht="15.75">
      <c r="D3602" s="533"/>
      <c r="E3602" s="533"/>
    </row>
    <row r="3603" spans="4:5" ht="15.75">
      <c r="D3603" s="533"/>
      <c r="E3603" s="533"/>
    </row>
    <row r="3604" spans="4:5" ht="15.75">
      <c r="D3604" s="533"/>
      <c r="E3604" s="533"/>
    </row>
    <row r="3605" spans="4:5" ht="15.75">
      <c r="D3605" s="533"/>
      <c r="E3605" s="533"/>
    </row>
    <row r="3606" spans="4:5" ht="15.75">
      <c r="D3606" s="533"/>
      <c r="E3606" s="533"/>
    </row>
    <row r="3607" spans="4:5" ht="15.75">
      <c r="D3607" s="533"/>
      <c r="E3607" s="533"/>
    </row>
    <row r="3608" spans="4:5" ht="15.75">
      <c r="D3608" s="533"/>
      <c r="E3608" s="533"/>
    </row>
    <row r="3609" spans="4:5" ht="15.75">
      <c r="D3609" s="533"/>
      <c r="E3609" s="533"/>
    </row>
    <row r="3610" spans="4:5" ht="15.75">
      <c r="D3610" s="533"/>
      <c r="E3610" s="533"/>
    </row>
    <row r="3611" spans="4:5" ht="15.75">
      <c r="D3611" s="533"/>
      <c r="E3611" s="533"/>
    </row>
    <row r="3612" spans="4:5" ht="15.75">
      <c r="D3612" s="533"/>
      <c r="E3612" s="533"/>
    </row>
    <row r="3613" spans="4:5" ht="15.75">
      <c r="D3613" s="533"/>
      <c r="E3613" s="533"/>
    </row>
    <row r="3614" spans="4:5" ht="15.75">
      <c r="D3614" s="533"/>
      <c r="E3614" s="533"/>
    </row>
    <row r="3615" spans="4:5" ht="15.75">
      <c r="D3615" s="533"/>
      <c r="E3615" s="533"/>
    </row>
    <row r="3616" spans="4:5" ht="15.75">
      <c r="D3616" s="533"/>
      <c r="E3616" s="533"/>
    </row>
    <row r="3617" spans="4:5" ht="15.75">
      <c r="D3617" s="533"/>
      <c r="E3617" s="533"/>
    </row>
    <row r="3618" spans="4:5" ht="15.75">
      <c r="D3618" s="533"/>
      <c r="E3618" s="533"/>
    </row>
    <row r="3619" spans="4:5" ht="15.75">
      <c r="D3619" s="533"/>
      <c r="E3619" s="533"/>
    </row>
    <row r="3620" spans="4:5" ht="15.75">
      <c r="D3620" s="533"/>
      <c r="E3620" s="533"/>
    </row>
    <row r="3621" spans="4:5" ht="15.75">
      <c r="D3621" s="533"/>
      <c r="E3621" s="533"/>
    </row>
    <row r="3622" spans="4:5" ht="15.75">
      <c r="D3622" s="533"/>
      <c r="E3622" s="533"/>
    </row>
    <row r="3623" spans="4:5" ht="15.75">
      <c r="D3623" s="533"/>
      <c r="E3623" s="533"/>
    </row>
    <row r="3624" spans="4:5" ht="15.75">
      <c r="D3624" s="533"/>
      <c r="E3624" s="533"/>
    </row>
    <row r="3625" spans="4:5" ht="15.75">
      <c r="D3625" s="533"/>
      <c r="E3625" s="533"/>
    </row>
    <row r="3626" spans="4:5" ht="15.75">
      <c r="D3626" s="533"/>
      <c r="E3626" s="533"/>
    </row>
    <row r="3627" spans="4:5" ht="15.75">
      <c r="D3627" s="533"/>
      <c r="E3627" s="533"/>
    </row>
    <row r="3628" spans="4:5" ht="15.75">
      <c r="D3628" s="533"/>
      <c r="E3628" s="533"/>
    </row>
    <row r="3629" spans="4:5" ht="15.75">
      <c r="D3629" s="533"/>
      <c r="E3629" s="533"/>
    </row>
    <row r="3630" spans="4:5" ht="15.75">
      <c r="D3630" s="533"/>
      <c r="E3630" s="533"/>
    </row>
    <row r="3631" spans="4:5" ht="15.75">
      <c r="D3631" s="533"/>
      <c r="E3631" s="533"/>
    </row>
    <row r="3632" spans="4:5" ht="15.75">
      <c r="D3632" s="533"/>
      <c r="E3632" s="533"/>
    </row>
    <row r="3633" spans="4:5" ht="15.75">
      <c r="D3633" s="533"/>
      <c r="E3633" s="533"/>
    </row>
    <row r="3634" spans="4:5" ht="15.75">
      <c r="D3634" s="533"/>
      <c r="E3634" s="533"/>
    </row>
    <row r="3635" spans="4:5" ht="15.75">
      <c r="D3635" s="533"/>
      <c r="E3635" s="533"/>
    </row>
    <row r="3636" spans="4:5" ht="15.75">
      <c r="D3636" s="533"/>
      <c r="E3636" s="533"/>
    </row>
    <row r="3637" spans="4:5" ht="15.75">
      <c r="D3637" s="533"/>
      <c r="E3637" s="533"/>
    </row>
    <row r="3638" spans="4:5" ht="15.75">
      <c r="D3638" s="533"/>
      <c r="E3638" s="533"/>
    </row>
    <row r="3639" spans="4:5" ht="15.75">
      <c r="D3639" s="533"/>
      <c r="E3639" s="533"/>
    </row>
    <row r="3640" spans="4:5" ht="15.75">
      <c r="D3640" s="533"/>
      <c r="E3640" s="533"/>
    </row>
    <row r="3641" spans="4:5" ht="15.75">
      <c r="D3641" s="533"/>
      <c r="E3641" s="533"/>
    </row>
    <row r="3642" spans="4:5" ht="15.75">
      <c r="D3642" s="533"/>
      <c r="E3642" s="533"/>
    </row>
    <row r="3643" spans="4:5" ht="15.75">
      <c r="D3643" s="533"/>
      <c r="E3643" s="533"/>
    </row>
    <row r="3644" spans="4:5" ht="15.75">
      <c r="D3644" s="533"/>
      <c r="E3644" s="533"/>
    </row>
    <row r="3645" spans="4:5" ht="15.75">
      <c r="D3645" s="533"/>
      <c r="E3645" s="533"/>
    </row>
    <row r="3646" spans="4:5" ht="15.75">
      <c r="D3646" s="533"/>
      <c r="E3646" s="533"/>
    </row>
    <row r="3647" spans="4:5" ht="15.75">
      <c r="D3647" s="533"/>
      <c r="E3647" s="533"/>
    </row>
    <row r="3648" spans="4:5" ht="15.75">
      <c r="D3648" s="533"/>
      <c r="E3648" s="533"/>
    </row>
    <row r="3649" spans="4:5" ht="15.75">
      <c r="D3649" s="533"/>
      <c r="E3649" s="533"/>
    </row>
    <row r="3650" spans="4:5" ht="15.75">
      <c r="D3650" s="533"/>
      <c r="E3650" s="533"/>
    </row>
    <row r="3651" spans="4:5" ht="15.75">
      <c r="D3651" s="533"/>
      <c r="E3651" s="533"/>
    </row>
    <row r="3652" spans="4:5" ht="15.75">
      <c r="D3652" s="533"/>
      <c r="E3652" s="533"/>
    </row>
    <row r="3653" spans="4:5" ht="15.75">
      <c r="D3653" s="533"/>
      <c r="E3653" s="533"/>
    </row>
    <row r="3654" spans="4:5" ht="15.75">
      <c r="D3654" s="533"/>
      <c r="E3654" s="533"/>
    </row>
    <row r="3655" spans="4:5" ht="15.75">
      <c r="D3655" s="533"/>
      <c r="E3655" s="533"/>
    </row>
    <row r="3656" spans="4:5" ht="15.75">
      <c r="D3656" s="533"/>
      <c r="E3656" s="533"/>
    </row>
    <row r="3657" spans="4:5" ht="15.75">
      <c r="D3657" s="533"/>
      <c r="E3657" s="533"/>
    </row>
    <row r="3658" spans="4:5" ht="15.75">
      <c r="D3658" s="533"/>
      <c r="E3658" s="533"/>
    </row>
    <row r="3659" spans="4:5" ht="15.75">
      <c r="D3659" s="533"/>
      <c r="E3659" s="533"/>
    </row>
    <row r="3660" spans="4:5" ht="15.75">
      <c r="D3660" s="533"/>
      <c r="E3660" s="533"/>
    </row>
    <row r="3661" spans="4:5" ht="15.75">
      <c r="D3661" s="533"/>
      <c r="E3661" s="533"/>
    </row>
    <row r="3662" spans="4:5" ht="15.75">
      <c r="D3662" s="533"/>
      <c r="E3662" s="533"/>
    </row>
    <row r="3663" spans="4:5" ht="15.75">
      <c r="D3663" s="533"/>
      <c r="E3663" s="533"/>
    </row>
    <row r="3664" spans="4:5" ht="15.75">
      <c r="D3664" s="533"/>
      <c r="E3664" s="533"/>
    </row>
    <row r="3665" spans="4:5" ht="15.75">
      <c r="D3665" s="533"/>
      <c r="E3665" s="533"/>
    </row>
    <row r="3666" spans="4:5" ht="15.75">
      <c r="D3666" s="533"/>
      <c r="E3666" s="533"/>
    </row>
    <row r="3667" spans="4:5" ht="15.75">
      <c r="D3667" s="533"/>
      <c r="E3667" s="533"/>
    </row>
    <row r="3668" spans="4:5" ht="15.75">
      <c r="D3668" s="533"/>
      <c r="E3668" s="533"/>
    </row>
    <row r="3669" spans="4:5" ht="15.75">
      <c r="D3669" s="533"/>
      <c r="E3669" s="533"/>
    </row>
    <row r="3670" spans="4:5" ht="15.75">
      <c r="D3670" s="533"/>
      <c r="E3670" s="533"/>
    </row>
    <row r="3671" spans="4:5" ht="15.75">
      <c r="D3671" s="533"/>
      <c r="E3671" s="533"/>
    </row>
    <row r="3672" spans="4:5" ht="15.75">
      <c r="D3672" s="533"/>
      <c r="E3672" s="533"/>
    </row>
    <row r="3673" spans="4:5" ht="15.75">
      <c r="D3673" s="533"/>
      <c r="E3673" s="533"/>
    </row>
    <row r="3674" spans="4:5" ht="15.75">
      <c r="D3674" s="533"/>
      <c r="E3674" s="533"/>
    </row>
    <row r="3675" spans="4:5" ht="15.75">
      <c r="D3675" s="533"/>
      <c r="E3675" s="533"/>
    </row>
    <row r="3676" spans="4:5" ht="15.75">
      <c r="D3676" s="533"/>
      <c r="E3676" s="533"/>
    </row>
    <row r="3677" spans="4:5" ht="15.75">
      <c r="D3677" s="533"/>
      <c r="E3677" s="533"/>
    </row>
    <row r="3678" spans="4:5" ht="15.75">
      <c r="D3678" s="533"/>
      <c r="E3678" s="533"/>
    </row>
    <row r="3679" spans="4:5" ht="15.75">
      <c r="D3679" s="533"/>
      <c r="E3679" s="533"/>
    </row>
    <row r="3680" spans="4:5" ht="15.75">
      <c r="D3680" s="533"/>
      <c r="E3680" s="533"/>
    </row>
    <row r="3681" spans="4:5" ht="15.75">
      <c r="D3681" s="533"/>
      <c r="E3681" s="533"/>
    </row>
    <row r="3682" spans="4:5" ht="15.75">
      <c r="D3682" s="533"/>
      <c r="E3682" s="533"/>
    </row>
    <row r="3683" spans="4:5" ht="15.75">
      <c r="D3683" s="533"/>
      <c r="E3683" s="533"/>
    </row>
    <row r="3684" spans="4:5" ht="15.75">
      <c r="D3684" s="533"/>
      <c r="E3684" s="533"/>
    </row>
    <row r="3685" spans="4:5" ht="15.75">
      <c r="D3685" s="533"/>
      <c r="E3685" s="533"/>
    </row>
    <row r="3686" spans="4:5" ht="15.75">
      <c r="D3686" s="533"/>
      <c r="E3686" s="533"/>
    </row>
    <row r="3687" spans="4:5" ht="15.75">
      <c r="D3687" s="533"/>
      <c r="E3687" s="533"/>
    </row>
    <row r="3688" spans="4:5" ht="15.75">
      <c r="D3688" s="533"/>
      <c r="E3688" s="533"/>
    </row>
    <row r="3689" spans="4:5" ht="15.75">
      <c r="D3689" s="533"/>
      <c r="E3689" s="533"/>
    </row>
    <row r="3690" spans="4:5" ht="15.75">
      <c r="D3690" s="533"/>
      <c r="E3690" s="533"/>
    </row>
    <row r="3691" spans="4:5" ht="15.75">
      <c r="D3691" s="533"/>
      <c r="E3691" s="533"/>
    </row>
    <row r="3692" spans="4:5" ht="15.75">
      <c r="D3692" s="533"/>
      <c r="E3692" s="533"/>
    </row>
    <row r="3693" spans="4:5" ht="15.75">
      <c r="D3693" s="533"/>
      <c r="E3693" s="533"/>
    </row>
    <row r="3694" spans="4:5" ht="15.75">
      <c r="D3694" s="533"/>
      <c r="E3694" s="533"/>
    </row>
    <row r="3695" spans="4:5" ht="15.75">
      <c r="D3695" s="533"/>
      <c r="E3695" s="533"/>
    </row>
    <row r="3696" spans="4:5" ht="15.75">
      <c r="D3696" s="533"/>
      <c r="E3696" s="533"/>
    </row>
    <row r="3697" spans="4:5" ht="15.75">
      <c r="D3697" s="533"/>
      <c r="E3697" s="533"/>
    </row>
    <row r="3698" spans="4:5" ht="15.75">
      <c r="D3698" s="533"/>
      <c r="E3698" s="533"/>
    </row>
    <row r="3699" spans="4:5" ht="15.75">
      <c r="D3699" s="533"/>
      <c r="E3699" s="533"/>
    </row>
    <row r="3700" spans="4:5" ht="15.75">
      <c r="D3700" s="533"/>
      <c r="E3700" s="533"/>
    </row>
    <row r="3701" spans="4:5" ht="15.75">
      <c r="D3701" s="533"/>
      <c r="E3701" s="533"/>
    </row>
    <row r="3702" spans="4:5" ht="15.75">
      <c r="D3702" s="533"/>
      <c r="E3702" s="533"/>
    </row>
    <row r="3703" spans="4:5" ht="15.75">
      <c r="D3703" s="533"/>
      <c r="E3703" s="533"/>
    </row>
    <row r="3704" spans="4:5" ht="15.75">
      <c r="D3704" s="533"/>
      <c r="E3704" s="533"/>
    </row>
    <row r="3705" spans="4:5" ht="15.75">
      <c r="D3705" s="533"/>
      <c r="E3705" s="533"/>
    </row>
    <row r="3706" spans="4:5" ht="15.75">
      <c r="D3706" s="533"/>
      <c r="E3706" s="533"/>
    </row>
    <row r="3707" spans="4:5" ht="15.75">
      <c r="D3707" s="533"/>
      <c r="E3707" s="533"/>
    </row>
    <row r="3708" spans="4:5" ht="15.75">
      <c r="D3708" s="533"/>
      <c r="E3708" s="533"/>
    </row>
    <row r="3709" spans="4:5" ht="15.75">
      <c r="D3709" s="533"/>
      <c r="E3709" s="533"/>
    </row>
    <row r="3710" spans="4:5" ht="15.75">
      <c r="D3710" s="533"/>
      <c r="E3710" s="533"/>
    </row>
    <row r="3711" spans="4:5" ht="15.75">
      <c r="D3711" s="533"/>
      <c r="E3711" s="533"/>
    </row>
    <row r="3712" spans="4:5" ht="15.75">
      <c r="D3712" s="533"/>
      <c r="E3712" s="533"/>
    </row>
    <row r="3713" spans="4:5" ht="15.75">
      <c r="D3713" s="533"/>
      <c r="E3713" s="533"/>
    </row>
    <row r="3714" spans="4:5" ht="15.75">
      <c r="D3714" s="533"/>
      <c r="E3714" s="533"/>
    </row>
    <row r="3715" spans="4:5" ht="15.75">
      <c r="D3715" s="533"/>
      <c r="E3715" s="533"/>
    </row>
    <row r="3716" spans="4:5" ht="15.75">
      <c r="D3716" s="533"/>
      <c r="E3716" s="533"/>
    </row>
    <row r="3717" spans="4:5" ht="15.75">
      <c r="D3717" s="533"/>
      <c r="E3717" s="533"/>
    </row>
    <row r="3718" spans="4:5" ht="15.75">
      <c r="D3718" s="533"/>
      <c r="E3718" s="533"/>
    </row>
    <row r="3719" spans="4:5" ht="15.75">
      <c r="D3719" s="533"/>
      <c r="E3719" s="533"/>
    </row>
    <row r="3720" spans="4:5" ht="15.75">
      <c r="D3720" s="533"/>
      <c r="E3720" s="533"/>
    </row>
    <row r="3721" spans="4:5" ht="15.75">
      <c r="D3721" s="533"/>
      <c r="E3721" s="533"/>
    </row>
    <row r="3722" spans="4:5" ht="15.75">
      <c r="D3722" s="533"/>
      <c r="E3722" s="533"/>
    </row>
    <row r="3723" spans="4:5" ht="15.75">
      <c r="D3723" s="533"/>
      <c r="E3723" s="533"/>
    </row>
    <row r="3724" spans="4:5" ht="15.75">
      <c r="D3724" s="533"/>
      <c r="E3724" s="533"/>
    </row>
    <row r="3725" spans="4:5" ht="15.75">
      <c r="D3725" s="533"/>
      <c r="E3725" s="533"/>
    </row>
    <row r="3726" spans="4:5" ht="15.75">
      <c r="D3726" s="533"/>
      <c r="E3726" s="533"/>
    </row>
    <row r="3727" spans="4:5" ht="15.75">
      <c r="D3727" s="533"/>
      <c r="E3727" s="533"/>
    </row>
    <row r="3728" spans="4:5" ht="15.75">
      <c r="D3728" s="533"/>
      <c r="E3728" s="533"/>
    </row>
    <row r="3729" spans="4:5" ht="15.75">
      <c r="D3729" s="533"/>
      <c r="E3729" s="533"/>
    </row>
    <row r="3730" spans="4:5" ht="15.75">
      <c r="D3730" s="533"/>
      <c r="E3730" s="533"/>
    </row>
    <row r="3731" spans="4:5" ht="15.75">
      <c r="D3731" s="533"/>
      <c r="E3731" s="533"/>
    </row>
    <row r="3732" spans="4:5" ht="15.75">
      <c r="D3732" s="533"/>
      <c r="E3732" s="533"/>
    </row>
    <row r="3733" spans="4:5" ht="15.75">
      <c r="D3733" s="533"/>
      <c r="E3733" s="533"/>
    </row>
    <row r="3734" spans="4:5" ht="15.75">
      <c r="D3734" s="533"/>
      <c r="E3734" s="533"/>
    </row>
    <row r="3735" spans="4:5" ht="15.75">
      <c r="D3735" s="533"/>
      <c r="E3735" s="533"/>
    </row>
    <row r="3736" spans="4:5" ht="15.75">
      <c r="D3736" s="533"/>
      <c r="E3736" s="533"/>
    </row>
    <row r="3737" spans="4:5" ht="15.75">
      <c r="D3737" s="533"/>
      <c r="E3737" s="533"/>
    </row>
    <row r="3738" spans="4:5" ht="15.75">
      <c r="D3738" s="533"/>
      <c r="E3738" s="533"/>
    </row>
    <row r="3739" spans="4:5" ht="15.75">
      <c r="D3739" s="533"/>
      <c r="E3739" s="533"/>
    </row>
    <row r="3740" spans="4:5" ht="15.75">
      <c r="D3740" s="533"/>
      <c r="E3740" s="533"/>
    </row>
    <row r="3741" spans="4:5" ht="15.75">
      <c r="D3741" s="533"/>
      <c r="E3741" s="533"/>
    </row>
    <row r="3742" spans="4:5" ht="15.75">
      <c r="D3742" s="533"/>
      <c r="E3742" s="533"/>
    </row>
    <row r="3743" spans="4:5" ht="15.75">
      <c r="D3743" s="533"/>
      <c r="E3743" s="533"/>
    </row>
    <row r="3744" spans="4:5" ht="15.75">
      <c r="D3744" s="533"/>
      <c r="E3744" s="533"/>
    </row>
    <row r="3745" spans="4:5" ht="15.75">
      <c r="D3745" s="533"/>
      <c r="E3745" s="533"/>
    </row>
    <row r="3746" spans="4:5" ht="15.75">
      <c r="D3746" s="533"/>
      <c r="E3746" s="533"/>
    </row>
    <row r="3747" spans="4:5" ht="15.75">
      <c r="D3747" s="533"/>
      <c r="E3747" s="533"/>
    </row>
    <row r="3748" spans="4:5" ht="15.75">
      <c r="D3748" s="533"/>
      <c r="E3748" s="533"/>
    </row>
    <row r="3749" spans="4:5" ht="15.75">
      <c r="D3749" s="533"/>
      <c r="E3749" s="533"/>
    </row>
    <row r="3750" spans="4:5" ht="15.75">
      <c r="D3750" s="533"/>
      <c r="E3750" s="533"/>
    </row>
    <row r="3751" spans="4:5" ht="15.75">
      <c r="D3751" s="533"/>
      <c r="E3751" s="533"/>
    </row>
    <row r="3752" spans="4:5" ht="15.75">
      <c r="D3752" s="533"/>
      <c r="E3752" s="533"/>
    </row>
    <row r="3753" spans="4:5" ht="15.75">
      <c r="D3753" s="533"/>
      <c r="E3753" s="533"/>
    </row>
    <row r="3754" spans="4:5" ht="15.75">
      <c r="D3754" s="533"/>
      <c r="E3754" s="533"/>
    </row>
    <row r="3755" spans="4:5" ht="15.75">
      <c r="D3755" s="533"/>
      <c r="E3755" s="533"/>
    </row>
    <row r="3756" spans="4:5" ht="15.75">
      <c r="D3756" s="533"/>
      <c r="E3756" s="533"/>
    </row>
    <row r="3757" spans="4:5" ht="15.75">
      <c r="D3757" s="533"/>
      <c r="E3757" s="533"/>
    </row>
    <row r="3758" spans="4:5" ht="15.75">
      <c r="D3758" s="533"/>
      <c r="E3758" s="533"/>
    </row>
    <row r="3759" spans="4:5" ht="15.75">
      <c r="D3759" s="533"/>
      <c r="E3759" s="533"/>
    </row>
    <row r="3760" spans="4:5" ht="15.75">
      <c r="D3760" s="533"/>
      <c r="E3760" s="533"/>
    </row>
    <row r="3761" spans="4:5" ht="15.75">
      <c r="D3761" s="533"/>
      <c r="E3761" s="533"/>
    </row>
    <row r="3762" spans="4:5" ht="15.75">
      <c r="D3762" s="533"/>
      <c r="E3762" s="533"/>
    </row>
    <row r="3763" spans="4:5" ht="15.75">
      <c r="D3763" s="533"/>
      <c r="E3763" s="533"/>
    </row>
    <row r="3764" spans="4:5" ht="15.75">
      <c r="D3764" s="533"/>
      <c r="E3764" s="533"/>
    </row>
    <row r="3765" spans="4:5" ht="15.75">
      <c r="D3765" s="533"/>
      <c r="E3765" s="533"/>
    </row>
    <row r="3766" spans="4:5" ht="15.75">
      <c r="D3766" s="533"/>
      <c r="E3766" s="533"/>
    </row>
    <row r="3767" spans="4:5" ht="15.75">
      <c r="D3767" s="533"/>
      <c r="E3767" s="533"/>
    </row>
    <row r="3768" spans="4:5" ht="15.75">
      <c r="D3768" s="533"/>
      <c r="E3768" s="533"/>
    </row>
    <row r="3769" spans="4:5" ht="15.75">
      <c r="D3769" s="533"/>
      <c r="E3769" s="533"/>
    </row>
    <row r="3770" spans="4:5" ht="15.75">
      <c r="D3770" s="533"/>
      <c r="E3770" s="533"/>
    </row>
    <row r="3771" spans="4:5" ht="15.75">
      <c r="D3771" s="533"/>
      <c r="E3771" s="533"/>
    </row>
    <row r="3772" spans="4:5" ht="15.75">
      <c r="D3772" s="533"/>
      <c r="E3772" s="533"/>
    </row>
    <row r="3773" spans="4:5" ht="15.75">
      <c r="D3773" s="533"/>
      <c r="E3773" s="533"/>
    </row>
    <row r="3774" spans="4:5" ht="15.75">
      <c r="D3774" s="533"/>
      <c r="E3774" s="533"/>
    </row>
    <row r="3775" spans="4:5" ht="15.75">
      <c r="D3775" s="533"/>
      <c r="E3775" s="533"/>
    </row>
    <row r="3776" spans="4:5" ht="15.75">
      <c r="D3776" s="533"/>
      <c r="E3776" s="533"/>
    </row>
    <row r="3777" spans="4:5" ht="15.75">
      <c r="D3777" s="533"/>
      <c r="E3777" s="533"/>
    </row>
    <row r="3778" spans="4:5" ht="15.75">
      <c r="D3778" s="533"/>
      <c r="E3778" s="533"/>
    </row>
    <row r="3779" spans="4:5" ht="15.75">
      <c r="D3779" s="533"/>
      <c r="E3779" s="533"/>
    </row>
    <row r="3780" spans="4:5" ht="15.75">
      <c r="D3780" s="533"/>
      <c r="E3780" s="533"/>
    </row>
    <row r="3781" spans="4:5" ht="15.75">
      <c r="D3781" s="533"/>
      <c r="E3781" s="533"/>
    </row>
    <row r="3782" spans="4:5" ht="15.75">
      <c r="D3782" s="533"/>
      <c r="E3782" s="533"/>
    </row>
    <row r="3783" spans="4:5" ht="15.75">
      <c r="D3783" s="533"/>
      <c r="E3783" s="533"/>
    </row>
    <row r="3784" spans="4:5" ht="15.75">
      <c r="D3784" s="533"/>
      <c r="E3784" s="533"/>
    </row>
    <row r="3785" spans="4:5" ht="15.75">
      <c r="D3785" s="533"/>
      <c r="E3785" s="533"/>
    </row>
    <row r="3786" spans="4:5" ht="15.75">
      <c r="D3786" s="533"/>
      <c r="E3786" s="533"/>
    </row>
    <row r="3787" spans="4:5" ht="15.75">
      <c r="D3787" s="533"/>
      <c r="E3787" s="533"/>
    </row>
    <row r="3788" spans="4:5" ht="15.75">
      <c r="D3788" s="533"/>
      <c r="E3788" s="533"/>
    </row>
    <row r="3789" spans="4:5" ht="15.75">
      <c r="D3789" s="533"/>
      <c r="E3789" s="533"/>
    </row>
    <row r="3790" spans="4:5" ht="15.75">
      <c r="D3790" s="533"/>
      <c r="E3790" s="533"/>
    </row>
    <row r="3791" spans="4:5" ht="15.75">
      <c r="D3791" s="533"/>
      <c r="E3791" s="533"/>
    </row>
    <row r="3792" spans="4:5" ht="15.75">
      <c r="D3792" s="533"/>
      <c r="E3792" s="533"/>
    </row>
    <row r="3793" spans="4:5" ht="15.75">
      <c r="D3793" s="533"/>
      <c r="E3793" s="533"/>
    </row>
    <row r="3794" spans="4:5" ht="15.75">
      <c r="D3794" s="533"/>
      <c r="E3794" s="533"/>
    </row>
    <row r="3795" spans="4:5" ht="15.75">
      <c r="D3795" s="533"/>
      <c r="E3795" s="533"/>
    </row>
    <row r="3796" spans="4:5" ht="15.75">
      <c r="D3796" s="533"/>
      <c r="E3796" s="533"/>
    </row>
    <row r="3797" spans="4:5" ht="15.75">
      <c r="D3797" s="533"/>
      <c r="E3797" s="533"/>
    </row>
    <row r="3798" spans="4:5" ht="15.75">
      <c r="D3798" s="533"/>
      <c r="E3798" s="533"/>
    </row>
    <row r="3799" spans="4:5" ht="15.75">
      <c r="D3799" s="533"/>
      <c r="E3799" s="533"/>
    </row>
    <row r="3800" spans="4:5" ht="15.75">
      <c r="D3800" s="533"/>
      <c r="E3800" s="533"/>
    </row>
    <row r="3801" spans="4:5" ht="15.75">
      <c r="D3801" s="533"/>
      <c r="E3801" s="533"/>
    </row>
    <row r="3802" spans="4:5" ht="15.75">
      <c r="D3802" s="533"/>
      <c r="E3802" s="533"/>
    </row>
    <row r="3803" spans="4:5" ht="15.75">
      <c r="D3803" s="533"/>
      <c r="E3803" s="533"/>
    </row>
    <row r="3804" spans="4:5" ht="15.75">
      <c r="D3804" s="533"/>
      <c r="E3804" s="533"/>
    </row>
    <row r="3805" spans="4:5" ht="15.75">
      <c r="D3805" s="533"/>
      <c r="E3805" s="533"/>
    </row>
    <row r="3806" spans="4:5" ht="15.75">
      <c r="D3806" s="533"/>
      <c r="E3806" s="533"/>
    </row>
    <row r="3807" spans="4:5" ht="15.75">
      <c r="D3807" s="533"/>
      <c r="E3807" s="533"/>
    </row>
    <row r="3808" spans="4:5" ht="15.75">
      <c r="D3808" s="533"/>
      <c r="E3808" s="533"/>
    </row>
    <row r="3809" spans="4:5" ht="15.75">
      <c r="D3809" s="533"/>
      <c r="E3809" s="533"/>
    </row>
    <row r="3810" spans="4:5" ht="15.75">
      <c r="D3810" s="533"/>
      <c r="E3810" s="533"/>
    </row>
    <row r="3811" spans="4:5" ht="15.75">
      <c r="D3811" s="533"/>
      <c r="E3811" s="533"/>
    </row>
    <row r="3812" spans="4:5" ht="15.75">
      <c r="D3812" s="533"/>
      <c r="E3812" s="533"/>
    </row>
    <row r="3813" spans="4:5" ht="15.75">
      <c r="D3813" s="533"/>
      <c r="E3813" s="533"/>
    </row>
    <row r="3814" spans="4:5" ht="15.75">
      <c r="D3814" s="533"/>
      <c r="E3814" s="533"/>
    </row>
    <row r="3815" spans="4:5" ht="15.75">
      <c r="D3815" s="533"/>
      <c r="E3815" s="533"/>
    </row>
    <row r="3816" spans="4:5" ht="15.75">
      <c r="D3816" s="533"/>
      <c r="E3816" s="533"/>
    </row>
    <row r="3817" spans="4:5" ht="15.75">
      <c r="D3817" s="533"/>
      <c r="E3817" s="533"/>
    </row>
    <row r="3818" spans="4:5" ht="15.75">
      <c r="D3818" s="533"/>
      <c r="E3818" s="533"/>
    </row>
    <row r="3819" spans="4:5" ht="15.75">
      <c r="D3819" s="533"/>
      <c r="E3819" s="533"/>
    </row>
    <row r="3820" spans="4:5" ht="15.75">
      <c r="D3820" s="533"/>
      <c r="E3820" s="533"/>
    </row>
    <row r="3821" spans="4:5" ht="15.75">
      <c r="D3821" s="533"/>
      <c r="E3821" s="533"/>
    </row>
    <row r="3822" spans="4:5" ht="15.75">
      <c r="D3822" s="533"/>
      <c r="E3822" s="533"/>
    </row>
    <row r="3823" spans="4:5" ht="15.75">
      <c r="D3823" s="533"/>
      <c r="E3823" s="533"/>
    </row>
    <row r="3824" spans="4:5" ht="15.75">
      <c r="D3824" s="533"/>
      <c r="E3824" s="533"/>
    </row>
    <row r="3825" spans="4:5" ht="15.75">
      <c r="D3825" s="533"/>
      <c r="E3825" s="533"/>
    </row>
    <row r="3826" spans="4:5" ht="15.75">
      <c r="D3826" s="533"/>
      <c r="E3826" s="533"/>
    </row>
    <row r="3827" spans="4:5" ht="15.75">
      <c r="D3827" s="533"/>
      <c r="E3827" s="533"/>
    </row>
    <row r="3828" spans="4:5" ht="15.75">
      <c r="D3828" s="533"/>
      <c r="E3828" s="533"/>
    </row>
    <row r="3829" spans="4:5" ht="15.75">
      <c r="D3829" s="533"/>
      <c r="E3829" s="533"/>
    </row>
    <row r="3830" spans="4:5" ht="15.75">
      <c r="D3830" s="533"/>
      <c r="E3830" s="533"/>
    </row>
    <row r="3831" spans="4:5" ht="15.75">
      <c r="D3831" s="533"/>
      <c r="E3831" s="533"/>
    </row>
    <row r="3832" spans="4:5" ht="15.75">
      <c r="D3832" s="533"/>
      <c r="E3832" s="533"/>
    </row>
    <row r="3833" spans="4:5" ht="15.75">
      <c r="D3833" s="533"/>
      <c r="E3833" s="533"/>
    </row>
    <row r="3834" spans="4:5" ht="15.75">
      <c r="D3834" s="533"/>
      <c r="E3834" s="533"/>
    </row>
    <row r="3835" spans="4:5" ht="15.75">
      <c r="D3835" s="533"/>
      <c r="E3835" s="533"/>
    </row>
    <row r="3836" spans="4:5" ht="15.75">
      <c r="D3836" s="533"/>
      <c r="E3836" s="533"/>
    </row>
    <row r="3837" spans="4:5" ht="15.75">
      <c r="D3837" s="533"/>
      <c r="E3837" s="533"/>
    </row>
    <row r="3838" spans="4:5" ht="15.75">
      <c r="D3838" s="533"/>
      <c r="E3838" s="533"/>
    </row>
    <row r="3839" spans="4:5" ht="15.75">
      <c r="D3839" s="533"/>
      <c r="E3839" s="533"/>
    </row>
    <row r="3840" spans="4:5" ht="15.75">
      <c r="D3840" s="533"/>
      <c r="E3840" s="533"/>
    </row>
    <row r="3841" spans="4:5" ht="15.75">
      <c r="D3841" s="533"/>
      <c r="E3841" s="533"/>
    </row>
    <row r="3842" spans="4:5" ht="15.75">
      <c r="D3842" s="533"/>
      <c r="E3842" s="533"/>
    </row>
    <row r="3843" spans="4:5" ht="15.75">
      <c r="D3843" s="533"/>
      <c r="E3843" s="533"/>
    </row>
    <row r="3844" spans="4:5" ht="15.75">
      <c r="D3844" s="533"/>
      <c r="E3844" s="533"/>
    </row>
    <row r="3845" spans="4:5" ht="15.75">
      <c r="D3845" s="533"/>
      <c r="E3845" s="533"/>
    </row>
    <row r="3846" spans="4:5" ht="15.75">
      <c r="D3846" s="533"/>
      <c r="E3846" s="533"/>
    </row>
    <row r="3847" spans="4:5" ht="15.75">
      <c r="D3847" s="533"/>
      <c r="E3847" s="533"/>
    </row>
    <row r="3848" spans="4:5" ht="15.75">
      <c r="D3848" s="533"/>
      <c r="E3848" s="533"/>
    </row>
    <row r="3849" spans="4:5" ht="15.75">
      <c r="D3849" s="533"/>
      <c r="E3849" s="533"/>
    </row>
    <row r="3850" spans="4:5" ht="15.75">
      <c r="D3850" s="533"/>
      <c r="E3850" s="533"/>
    </row>
    <row r="3851" spans="4:5" ht="15.75">
      <c r="D3851" s="533"/>
      <c r="E3851" s="533"/>
    </row>
    <row r="3852" spans="4:5" ht="15.75">
      <c r="D3852" s="533"/>
      <c r="E3852" s="533"/>
    </row>
    <row r="3853" spans="4:5" ht="15.75">
      <c r="D3853" s="533"/>
      <c r="E3853" s="533"/>
    </row>
    <row r="3854" spans="4:5" ht="15.75">
      <c r="D3854" s="533"/>
      <c r="E3854" s="533"/>
    </row>
    <row r="3855" spans="4:5" ht="15.75">
      <c r="D3855" s="533"/>
      <c r="E3855" s="533"/>
    </row>
    <row r="3856" spans="4:5" ht="15.75">
      <c r="D3856" s="533"/>
      <c r="E3856" s="533"/>
    </row>
    <row r="3857" spans="4:5" ht="15.75">
      <c r="D3857" s="533"/>
      <c r="E3857" s="533"/>
    </row>
    <row r="3858" spans="4:5" ht="15.75">
      <c r="D3858" s="533"/>
      <c r="E3858" s="533"/>
    </row>
    <row r="3859" spans="4:5" ht="15.75">
      <c r="D3859" s="533"/>
      <c r="E3859" s="533"/>
    </row>
    <row r="3860" spans="4:5" ht="15.75">
      <c r="D3860" s="533"/>
      <c r="E3860" s="533"/>
    </row>
    <row r="3861" spans="4:5" ht="15.75">
      <c r="D3861" s="533"/>
      <c r="E3861" s="533"/>
    </row>
    <row r="3862" spans="4:5" ht="15.75">
      <c r="D3862" s="533"/>
      <c r="E3862" s="533"/>
    </row>
    <row r="3863" spans="4:5" ht="15.75">
      <c r="D3863" s="533"/>
      <c r="E3863" s="533"/>
    </row>
    <row r="3864" spans="4:5" ht="15.75">
      <c r="D3864" s="533"/>
      <c r="E3864" s="533"/>
    </row>
    <row r="3865" spans="4:5" ht="15.75">
      <c r="D3865" s="533"/>
      <c r="E3865" s="533"/>
    </row>
    <row r="3866" spans="4:5" ht="15.75">
      <c r="D3866" s="533"/>
      <c r="E3866" s="533"/>
    </row>
    <row r="3867" spans="4:5" ht="15.75">
      <c r="D3867" s="533"/>
      <c r="E3867" s="533"/>
    </row>
    <row r="3868" spans="4:5" ht="15.75">
      <c r="D3868" s="533"/>
      <c r="E3868" s="533"/>
    </row>
    <row r="3869" spans="4:5" ht="15.75">
      <c r="D3869" s="533"/>
      <c r="E3869" s="533"/>
    </row>
    <row r="3870" spans="4:5" ht="15.75">
      <c r="D3870" s="533"/>
      <c r="E3870" s="533"/>
    </row>
    <row r="3871" spans="4:5" ht="15.75">
      <c r="D3871" s="533"/>
      <c r="E3871" s="533"/>
    </row>
    <row r="3872" spans="4:5" ht="15.75">
      <c r="D3872" s="533"/>
      <c r="E3872" s="533"/>
    </row>
    <row r="3873" spans="4:5" ht="15.75">
      <c r="D3873" s="533"/>
      <c r="E3873" s="533"/>
    </row>
    <row r="3874" spans="4:5" ht="15.75">
      <c r="D3874" s="533"/>
      <c r="E3874" s="533"/>
    </row>
    <row r="3875" spans="4:5" ht="15.75">
      <c r="D3875" s="533"/>
      <c r="E3875" s="533"/>
    </row>
    <row r="3876" spans="4:5" ht="15.75">
      <c r="D3876" s="533"/>
      <c r="E3876" s="533"/>
    </row>
    <row r="3877" spans="4:5" ht="15.75">
      <c r="D3877" s="533"/>
      <c r="E3877" s="533"/>
    </row>
    <row r="3878" spans="4:5" ht="15.75">
      <c r="D3878" s="533"/>
      <c r="E3878" s="533"/>
    </row>
    <row r="3879" spans="4:5" ht="15.75">
      <c r="D3879" s="533"/>
      <c r="E3879" s="533"/>
    </row>
    <row r="3880" spans="4:5" ht="15.75">
      <c r="D3880" s="533"/>
      <c r="E3880" s="533"/>
    </row>
    <row r="3881" spans="4:5" ht="15.75">
      <c r="D3881" s="533"/>
      <c r="E3881" s="533"/>
    </row>
    <row r="3882" spans="4:5" ht="15.75">
      <c r="D3882" s="533"/>
      <c r="E3882" s="533"/>
    </row>
    <row r="3883" spans="4:5" ht="15.75">
      <c r="D3883" s="533"/>
      <c r="E3883" s="533"/>
    </row>
    <row r="3884" spans="4:5" ht="15.75">
      <c r="D3884" s="533"/>
      <c r="E3884" s="533"/>
    </row>
    <row r="3885" spans="4:5" ht="15.75">
      <c r="D3885" s="533"/>
      <c r="E3885" s="533"/>
    </row>
    <row r="3886" spans="4:5" ht="15.75">
      <c r="D3886" s="533"/>
      <c r="E3886" s="533"/>
    </row>
    <row r="3887" spans="4:5" ht="15.75">
      <c r="D3887" s="533"/>
      <c r="E3887" s="533"/>
    </row>
    <row r="3888" spans="4:5" ht="15.75">
      <c r="D3888" s="533"/>
      <c r="E3888" s="533"/>
    </row>
    <row r="3889" spans="4:5" ht="15.75">
      <c r="D3889" s="533"/>
      <c r="E3889" s="533"/>
    </row>
    <row r="3890" spans="4:5" ht="15.75">
      <c r="D3890" s="533"/>
      <c r="E3890" s="533"/>
    </row>
    <row r="3891" spans="4:5" ht="15.75">
      <c r="D3891" s="533"/>
      <c r="E3891" s="533"/>
    </row>
    <row r="3892" spans="4:5" ht="15.75">
      <c r="D3892" s="533"/>
      <c r="E3892" s="533"/>
    </row>
    <row r="3893" spans="4:5" ht="15.75">
      <c r="D3893" s="533"/>
      <c r="E3893" s="533"/>
    </row>
    <row r="3894" spans="4:5" ht="15.75">
      <c r="D3894" s="533"/>
      <c r="E3894" s="533"/>
    </row>
    <row r="3895" spans="4:5" ht="15.75">
      <c r="D3895" s="533"/>
      <c r="E3895" s="533"/>
    </row>
    <row r="3896" spans="4:5" ht="15.75">
      <c r="D3896" s="533"/>
      <c r="E3896" s="533"/>
    </row>
    <row r="3897" spans="4:5" ht="15.75">
      <c r="D3897" s="533"/>
      <c r="E3897" s="533"/>
    </row>
    <row r="3898" spans="4:5" ht="15.75">
      <c r="D3898" s="533"/>
      <c r="E3898" s="533"/>
    </row>
    <row r="3899" spans="4:5" ht="15.75">
      <c r="D3899" s="533"/>
      <c r="E3899" s="533"/>
    </row>
    <row r="3900" spans="4:5" ht="15.75">
      <c r="D3900" s="533"/>
      <c r="E3900" s="533"/>
    </row>
    <row r="3901" spans="4:5" ht="15.75">
      <c r="D3901" s="533"/>
      <c r="E3901" s="533"/>
    </row>
    <row r="3902" spans="4:5" ht="15.75">
      <c r="D3902" s="533"/>
      <c r="E3902" s="533"/>
    </row>
    <row r="3903" spans="4:5" ht="15.75">
      <c r="D3903" s="533"/>
      <c r="E3903" s="533"/>
    </row>
    <row r="3904" spans="4:5" ht="15.75">
      <c r="D3904" s="533"/>
      <c r="E3904" s="533"/>
    </row>
    <row r="3905" spans="4:5" ht="15.75">
      <c r="D3905" s="533"/>
      <c r="E3905" s="533"/>
    </row>
    <row r="3906" spans="4:5" ht="15.75">
      <c r="D3906" s="533"/>
      <c r="E3906" s="533"/>
    </row>
    <row r="3907" spans="4:5" ht="15.75">
      <c r="D3907" s="533"/>
      <c r="E3907" s="533"/>
    </row>
    <row r="3908" spans="4:5" ht="15.75">
      <c r="D3908" s="533"/>
      <c r="E3908" s="533"/>
    </row>
    <row r="3909" spans="4:5" ht="15.75">
      <c r="D3909" s="533"/>
      <c r="E3909" s="533"/>
    </row>
    <row r="3910" spans="4:5" ht="15.75">
      <c r="D3910" s="533"/>
      <c r="E3910" s="533"/>
    </row>
    <row r="3911" spans="4:5" ht="15.75">
      <c r="D3911" s="533"/>
      <c r="E3911" s="533"/>
    </row>
    <row r="3912" spans="4:5" ht="15.75">
      <c r="D3912" s="533"/>
      <c r="E3912" s="533"/>
    </row>
    <row r="3913" spans="4:5" ht="15.75">
      <c r="D3913" s="533"/>
      <c r="E3913" s="533"/>
    </row>
    <row r="3914" spans="4:5" ht="15.75">
      <c r="D3914" s="533"/>
      <c r="E3914" s="533"/>
    </row>
    <row r="3915" spans="4:5" ht="15.75">
      <c r="D3915" s="533"/>
      <c r="E3915" s="533"/>
    </row>
    <row r="3916" spans="4:5" ht="15.75">
      <c r="D3916" s="533"/>
      <c r="E3916" s="533"/>
    </row>
    <row r="3917" spans="4:5" ht="15.75">
      <c r="D3917" s="533"/>
      <c r="E3917" s="533"/>
    </row>
    <row r="3918" spans="4:5" ht="15.75">
      <c r="D3918" s="533"/>
      <c r="E3918" s="533"/>
    </row>
    <row r="3919" spans="4:5" ht="15.75">
      <c r="D3919" s="533"/>
      <c r="E3919" s="533"/>
    </row>
    <row r="3920" spans="4:5" ht="15.75">
      <c r="D3920" s="533"/>
      <c r="E3920" s="533"/>
    </row>
    <row r="3921" spans="4:5" ht="15.75">
      <c r="D3921" s="533"/>
      <c r="E3921" s="533"/>
    </row>
    <row r="3922" spans="4:5" ht="15.75">
      <c r="D3922" s="533"/>
      <c r="E3922" s="533"/>
    </row>
    <row r="3923" spans="4:5" ht="15.75">
      <c r="D3923" s="533"/>
      <c r="E3923" s="533"/>
    </row>
    <row r="3924" spans="4:5" ht="15.75">
      <c r="D3924" s="533"/>
      <c r="E3924" s="533"/>
    </row>
    <row r="3925" spans="4:5" ht="15.75">
      <c r="D3925" s="533"/>
      <c r="E3925" s="533"/>
    </row>
    <row r="3926" spans="4:5" ht="15.75">
      <c r="D3926" s="533"/>
      <c r="E3926" s="533"/>
    </row>
    <row r="3927" spans="4:5" ht="15.75">
      <c r="D3927" s="533"/>
      <c r="E3927" s="533"/>
    </row>
    <row r="3928" spans="4:5" ht="15.75">
      <c r="D3928" s="533"/>
      <c r="E3928" s="533"/>
    </row>
    <row r="3929" spans="4:5" ht="15.75">
      <c r="D3929" s="533"/>
      <c r="E3929" s="533"/>
    </row>
    <row r="3930" spans="4:5" ht="15.75">
      <c r="D3930" s="533"/>
      <c r="E3930" s="533"/>
    </row>
    <row r="3931" spans="4:5" ht="15.75">
      <c r="D3931" s="533"/>
      <c r="E3931" s="533"/>
    </row>
    <row r="3932" spans="4:5" ht="15.75">
      <c r="D3932" s="533"/>
      <c r="E3932" s="533"/>
    </row>
    <row r="3933" spans="4:5" ht="15.75">
      <c r="D3933" s="533"/>
      <c r="E3933" s="533"/>
    </row>
    <row r="3934" spans="4:5" ht="15.75">
      <c r="D3934" s="533"/>
      <c r="E3934" s="533"/>
    </row>
    <row r="3935" spans="4:5" ht="15.75">
      <c r="D3935" s="533"/>
      <c r="E3935" s="533"/>
    </row>
    <row r="3936" spans="4:5" ht="15.75">
      <c r="D3936" s="533"/>
      <c r="E3936" s="533"/>
    </row>
    <row r="3937" spans="4:5" ht="15.75">
      <c r="D3937" s="533"/>
      <c r="E3937" s="533"/>
    </row>
    <row r="3938" spans="4:5" ht="15.75">
      <c r="D3938" s="533"/>
      <c r="E3938" s="533"/>
    </row>
    <row r="3939" spans="4:5" ht="15.75">
      <c r="D3939" s="533"/>
      <c r="E3939" s="533"/>
    </row>
    <row r="3940" spans="4:5" ht="15.75">
      <c r="D3940" s="533"/>
      <c r="E3940" s="533"/>
    </row>
    <row r="3941" spans="4:5" ht="15.75">
      <c r="D3941" s="533"/>
      <c r="E3941" s="533"/>
    </row>
    <row r="3942" spans="4:5" ht="15.75">
      <c r="D3942" s="533"/>
      <c r="E3942" s="533"/>
    </row>
    <row r="3943" spans="4:5" ht="15.75">
      <c r="D3943" s="533"/>
      <c r="E3943" s="533"/>
    </row>
    <row r="3944" spans="4:5" ht="15.75">
      <c r="D3944" s="533"/>
      <c r="E3944" s="533"/>
    </row>
    <row r="3945" spans="4:5" ht="15.75">
      <c r="D3945" s="533"/>
      <c r="E3945" s="533"/>
    </row>
    <row r="3946" spans="4:5" ht="15.75">
      <c r="D3946" s="533"/>
      <c r="E3946" s="533"/>
    </row>
    <row r="3947" spans="4:5" ht="15.75">
      <c r="D3947" s="533"/>
      <c r="E3947" s="533"/>
    </row>
    <row r="3948" spans="4:5" ht="15.75">
      <c r="D3948" s="533"/>
      <c r="E3948" s="533"/>
    </row>
    <row r="3949" spans="4:5" ht="15.75">
      <c r="D3949" s="533"/>
      <c r="E3949" s="533"/>
    </row>
    <row r="3950" spans="4:5" ht="15.75">
      <c r="D3950" s="533"/>
      <c r="E3950" s="533"/>
    </row>
    <row r="3951" spans="4:5" ht="15.75">
      <c r="D3951" s="533"/>
      <c r="E3951" s="533"/>
    </row>
    <row r="3952" spans="4:5" ht="15.75">
      <c r="D3952" s="533"/>
      <c r="E3952" s="533"/>
    </row>
    <row r="3953" spans="4:5" ht="15.75">
      <c r="D3953" s="533"/>
      <c r="E3953" s="533"/>
    </row>
    <row r="3954" spans="4:5" ht="15.75">
      <c r="D3954" s="533"/>
      <c r="E3954" s="533"/>
    </row>
    <row r="3955" spans="4:5" ht="15.75">
      <c r="D3955" s="533"/>
      <c r="E3955" s="533"/>
    </row>
    <row r="3956" spans="4:5" ht="15.75">
      <c r="D3956" s="533"/>
      <c r="E3956" s="533"/>
    </row>
    <row r="3957" spans="4:5" ht="15.75">
      <c r="D3957" s="533"/>
      <c r="E3957" s="533"/>
    </row>
    <row r="3958" spans="4:5" ht="15.75">
      <c r="D3958" s="533"/>
      <c r="E3958" s="533"/>
    </row>
    <row r="3959" spans="4:5" ht="15.75">
      <c r="D3959" s="533"/>
      <c r="E3959" s="533"/>
    </row>
    <row r="3960" spans="4:5" ht="15.75">
      <c r="D3960" s="533"/>
      <c r="E3960" s="533"/>
    </row>
    <row r="3961" spans="4:5" ht="15.75">
      <c r="D3961" s="533"/>
      <c r="E3961" s="533"/>
    </row>
    <row r="3962" spans="4:5" ht="15.75">
      <c r="D3962" s="533"/>
      <c r="E3962" s="533"/>
    </row>
    <row r="3963" spans="4:5" ht="15.75">
      <c r="D3963" s="533"/>
      <c r="E3963" s="533"/>
    </row>
    <row r="3964" spans="4:5" ht="15.75">
      <c r="D3964" s="533"/>
      <c r="E3964" s="533"/>
    </row>
    <row r="3965" spans="4:5" ht="15.75">
      <c r="D3965" s="533"/>
      <c r="E3965" s="533"/>
    </row>
    <row r="3966" spans="4:5" ht="15.75">
      <c r="D3966" s="533"/>
      <c r="E3966" s="533"/>
    </row>
    <row r="3967" spans="4:5" ht="15.75">
      <c r="D3967" s="533"/>
      <c r="E3967" s="533"/>
    </row>
    <row r="3968" spans="4:5" ht="15.75">
      <c r="D3968" s="533"/>
      <c r="E3968" s="533"/>
    </row>
    <row r="3969" spans="4:5" ht="15.75">
      <c r="D3969" s="533"/>
      <c r="E3969" s="533"/>
    </row>
    <row r="3970" spans="4:5" ht="15.75">
      <c r="D3970" s="533"/>
      <c r="E3970" s="533"/>
    </row>
    <row r="3971" spans="4:5" ht="15.75">
      <c r="D3971" s="533"/>
      <c r="E3971" s="533"/>
    </row>
    <row r="3972" spans="4:5" ht="15.75">
      <c r="D3972" s="533"/>
      <c r="E3972" s="533"/>
    </row>
    <row r="3973" spans="4:5" ht="15.75">
      <c r="D3973" s="533"/>
      <c r="E3973" s="533"/>
    </row>
    <row r="3974" spans="4:5" ht="15.75">
      <c r="D3974" s="533"/>
      <c r="E3974" s="533"/>
    </row>
    <row r="3975" spans="4:5" ht="15.75">
      <c r="D3975" s="533"/>
      <c r="E3975" s="533"/>
    </row>
    <row r="3976" spans="4:5" ht="15.75">
      <c r="D3976" s="533"/>
      <c r="E3976" s="533"/>
    </row>
    <row r="3977" spans="4:5" ht="15.75">
      <c r="D3977" s="533"/>
      <c r="E3977" s="533"/>
    </row>
    <row r="3978" spans="4:5" ht="15.75">
      <c r="D3978" s="533"/>
      <c r="E3978" s="533"/>
    </row>
    <row r="3979" spans="4:5" ht="15.75">
      <c r="D3979" s="533"/>
      <c r="E3979" s="533"/>
    </row>
    <row r="3980" spans="4:5" ht="15.75">
      <c r="D3980" s="533"/>
      <c r="E3980" s="533"/>
    </row>
    <row r="3981" spans="4:5" ht="15.75">
      <c r="D3981" s="533"/>
      <c r="E3981" s="533"/>
    </row>
    <row r="3982" spans="4:5" ht="15.75">
      <c r="D3982" s="533"/>
      <c r="E3982" s="533"/>
    </row>
    <row r="3983" spans="4:5" ht="15.75">
      <c r="D3983" s="533"/>
      <c r="E3983" s="533"/>
    </row>
    <row r="3984" spans="4:5" ht="15.75">
      <c r="D3984" s="533"/>
      <c r="E3984" s="533"/>
    </row>
    <row r="3985" spans="4:5" ht="15.75">
      <c r="D3985" s="533"/>
      <c r="E3985" s="533"/>
    </row>
    <row r="3986" spans="4:5" ht="15.75">
      <c r="D3986" s="533"/>
      <c r="E3986" s="533"/>
    </row>
    <row r="3987" spans="4:5" ht="15.75">
      <c r="D3987" s="533"/>
      <c r="E3987" s="533"/>
    </row>
    <row r="3988" spans="4:5" ht="15.75">
      <c r="D3988" s="533"/>
      <c r="E3988" s="533"/>
    </row>
    <row r="3989" spans="4:5" ht="15.75">
      <c r="D3989" s="533"/>
      <c r="E3989" s="533"/>
    </row>
    <row r="3990" spans="4:5" ht="15.75">
      <c r="D3990" s="533"/>
      <c r="E3990" s="533"/>
    </row>
    <row r="3991" spans="4:5" ht="15.75">
      <c r="D3991" s="533"/>
      <c r="E3991" s="533"/>
    </row>
    <row r="3992" spans="4:5" ht="15.75">
      <c r="D3992" s="533"/>
      <c r="E3992" s="533"/>
    </row>
    <row r="3993" spans="4:5" ht="15.75">
      <c r="D3993" s="533"/>
      <c r="E3993" s="533"/>
    </row>
    <row r="3994" spans="4:5" ht="15.75">
      <c r="D3994" s="533"/>
      <c r="E3994" s="533"/>
    </row>
    <row r="3995" spans="4:5" ht="15.75">
      <c r="D3995" s="533"/>
      <c r="E3995" s="533"/>
    </row>
    <row r="3996" spans="4:5" ht="15.75">
      <c r="D3996" s="533"/>
      <c r="E3996" s="533"/>
    </row>
    <row r="3997" spans="4:5" ht="15.75">
      <c r="D3997" s="533"/>
      <c r="E3997" s="533"/>
    </row>
    <row r="3998" spans="4:5" ht="15.75">
      <c r="D3998" s="533"/>
      <c r="E3998" s="533"/>
    </row>
    <row r="3999" spans="4:5" ht="15.75">
      <c r="D3999" s="533"/>
      <c r="E3999" s="533"/>
    </row>
    <row r="4000" spans="4:5" ht="15.75">
      <c r="D4000" s="533"/>
      <c r="E4000" s="533"/>
    </row>
    <row r="4001" spans="4:5" ht="15.75">
      <c r="D4001" s="533"/>
      <c r="E4001" s="533"/>
    </row>
    <row r="4002" spans="4:5" ht="15.75">
      <c r="D4002" s="533"/>
      <c r="E4002" s="533"/>
    </row>
    <row r="4003" spans="4:5" ht="15.75">
      <c r="D4003" s="533"/>
      <c r="E4003" s="533"/>
    </row>
    <row r="4004" spans="4:5" ht="15.75">
      <c r="D4004" s="533"/>
      <c r="E4004" s="533"/>
    </row>
    <row r="4005" spans="4:5" ht="15.75">
      <c r="D4005" s="533"/>
      <c r="E4005" s="533"/>
    </row>
    <row r="4006" spans="4:5" ht="15.75">
      <c r="D4006" s="533"/>
      <c r="E4006" s="533"/>
    </row>
    <row r="4007" spans="4:5" ht="15.75">
      <c r="D4007" s="533"/>
      <c r="E4007" s="533"/>
    </row>
    <row r="4008" spans="4:5" ht="15.75">
      <c r="D4008" s="533"/>
      <c r="E4008" s="533"/>
    </row>
    <row r="4009" spans="4:5" ht="15.75">
      <c r="D4009" s="533"/>
      <c r="E4009" s="533"/>
    </row>
    <row r="4010" spans="4:5" ht="15.75">
      <c r="D4010" s="533"/>
      <c r="E4010" s="533"/>
    </row>
    <row r="4011" spans="4:5" ht="15.75">
      <c r="D4011" s="533"/>
      <c r="E4011" s="533"/>
    </row>
    <row r="4012" spans="4:5" ht="15.75">
      <c r="D4012" s="533"/>
      <c r="E4012" s="533"/>
    </row>
    <row r="4013" spans="4:5" ht="15.75">
      <c r="D4013" s="533"/>
      <c r="E4013" s="533"/>
    </row>
    <row r="4014" spans="4:5" ht="15.75">
      <c r="D4014" s="533"/>
      <c r="E4014" s="533"/>
    </row>
    <row r="4015" spans="4:5" ht="15.75">
      <c r="D4015" s="533"/>
      <c r="E4015" s="533"/>
    </row>
    <row r="4016" spans="4:5" ht="15.75">
      <c r="D4016" s="533"/>
      <c r="E4016" s="533"/>
    </row>
    <row r="4017" spans="4:5" ht="15.75">
      <c r="D4017" s="533"/>
      <c r="E4017" s="533"/>
    </row>
    <row r="4018" spans="4:5" ht="15.75">
      <c r="D4018" s="533"/>
      <c r="E4018" s="533"/>
    </row>
    <row r="4019" spans="4:5" ht="15.75">
      <c r="D4019" s="533"/>
      <c r="E4019" s="533"/>
    </row>
    <row r="4020" spans="4:5" ht="15.75">
      <c r="D4020" s="533"/>
      <c r="E4020" s="533"/>
    </row>
    <row r="4021" spans="4:5" ht="15.75">
      <c r="D4021" s="533"/>
      <c r="E4021" s="533"/>
    </row>
    <row r="4022" spans="4:5" ht="15.75">
      <c r="D4022" s="533"/>
      <c r="E4022" s="533"/>
    </row>
    <row r="4023" spans="4:5" ht="15.75">
      <c r="D4023" s="533"/>
      <c r="E4023" s="533"/>
    </row>
    <row r="4024" spans="4:5" ht="15.75">
      <c r="D4024" s="533"/>
      <c r="E4024" s="533"/>
    </row>
    <row r="4025" spans="4:5" ht="15.75">
      <c r="D4025" s="533"/>
      <c r="E4025" s="533"/>
    </row>
    <row r="4026" spans="4:5" ht="15.75">
      <c r="D4026" s="533"/>
      <c r="E4026" s="533"/>
    </row>
    <row r="4027" spans="4:5" ht="15.75">
      <c r="D4027" s="533"/>
      <c r="E4027" s="533"/>
    </row>
    <row r="4028" spans="4:5" ht="15.75">
      <c r="D4028" s="533"/>
      <c r="E4028" s="533"/>
    </row>
    <row r="4029" spans="4:5" ht="15.75">
      <c r="D4029" s="533"/>
      <c r="E4029" s="533"/>
    </row>
    <row r="4030" spans="4:5" ht="15.75">
      <c r="D4030" s="533"/>
      <c r="E4030" s="533"/>
    </row>
    <row r="4031" spans="4:5" ht="15.75">
      <c r="D4031" s="533"/>
      <c r="E4031" s="533"/>
    </row>
    <row r="4032" spans="4:5" ht="15.75">
      <c r="D4032" s="533"/>
      <c r="E4032" s="533"/>
    </row>
    <row r="4033" spans="4:5" ht="15.75">
      <c r="D4033" s="533"/>
      <c r="E4033" s="533"/>
    </row>
    <row r="4034" spans="4:5" ht="15.75">
      <c r="D4034" s="533"/>
      <c r="E4034" s="533"/>
    </row>
    <row r="4035" spans="4:5" ht="15.75">
      <c r="D4035" s="533"/>
      <c r="E4035" s="533"/>
    </row>
    <row r="4036" spans="4:5" ht="15.75">
      <c r="D4036" s="533"/>
      <c r="E4036" s="533"/>
    </row>
    <row r="4037" spans="4:5" ht="15.75">
      <c r="D4037" s="533"/>
      <c r="E4037" s="533"/>
    </row>
    <row r="4038" spans="4:5" ht="15.75">
      <c r="D4038" s="533"/>
      <c r="E4038" s="533"/>
    </row>
    <row r="4039" spans="4:5" ht="15.75">
      <c r="D4039" s="533"/>
      <c r="E4039" s="533"/>
    </row>
    <row r="4040" spans="4:5" ht="15.75">
      <c r="D4040" s="533"/>
      <c r="E4040" s="533"/>
    </row>
    <row r="4041" spans="4:5" ht="15.75">
      <c r="D4041" s="533"/>
      <c r="E4041" s="533"/>
    </row>
    <row r="4042" spans="4:5" ht="15.75">
      <c r="D4042" s="533"/>
      <c r="E4042" s="533"/>
    </row>
    <row r="4043" spans="4:5" ht="15.75">
      <c r="D4043" s="533"/>
      <c r="E4043" s="533"/>
    </row>
    <row r="4044" spans="4:5" ht="15.75">
      <c r="D4044" s="533"/>
      <c r="E4044" s="533"/>
    </row>
    <row r="4045" spans="4:5" ht="15.75">
      <c r="D4045" s="533"/>
      <c r="E4045" s="533"/>
    </row>
    <row r="4046" spans="4:5" ht="15.75">
      <c r="D4046" s="533"/>
      <c r="E4046" s="533"/>
    </row>
    <row r="4047" spans="4:5" ht="15.75">
      <c r="D4047" s="533"/>
      <c r="E4047" s="533"/>
    </row>
    <row r="4048" spans="4:5" ht="15.75">
      <c r="D4048" s="533"/>
      <c r="E4048" s="533"/>
    </row>
    <row r="4049" spans="4:5" ht="15.75">
      <c r="D4049" s="533"/>
      <c r="E4049" s="533"/>
    </row>
    <row r="4050" spans="4:5" ht="15.75">
      <c r="D4050" s="533"/>
      <c r="E4050" s="533"/>
    </row>
    <row r="4051" spans="4:5" ht="15.75">
      <c r="D4051" s="533"/>
      <c r="E4051" s="533"/>
    </row>
    <row r="4052" spans="4:5" ht="15.75">
      <c r="D4052" s="533"/>
      <c r="E4052" s="533"/>
    </row>
    <row r="4053" spans="4:5" ht="15.75">
      <c r="D4053" s="533"/>
      <c r="E4053" s="533"/>
    </row>
    <row r="4054" spans="4:5" ht="15.75">
      <c r="D4054" s="533"/>
      <c r="E4054" s="533"/>
    </row>
    <row r="4055" spans="4:5" ht="15.75">
      <c r="D4055" s="533"/>
      <c r="E4055" s="533"/>
    </row>
    <row r="4056" spans="4:5" ht="15.75">
      <c r="D4056" s="533"/>
      <c r="E4056" s="533"/>
    </row>
    <row r="4057" spans="4:5" ht="15.75">
      <c r="D4057" s="533"/>
      <c r="E4057" s="533"/>
    </row>
    <row r="4058" spans="4:5" ht="15.75">
      <c r="D4058" s="533"/>
      <c r="E4058" s="533"/>
    </row>
    <row r="4059" spans="4:5" ht="15.75">
      <c r="D4059" s="533"/>
      <c r="E4059" s="533"/>
    </row>
    <row r="4060" spans="4:5" ht="15.75">
      <c r="D4060" s="533"/>
      <c r="E4060" s="533"/>
    </row>
    <row r="4061" spans="4:5" ht="15.75">
      <c r="D4061" s="533"/>
      <c r="E4061" s="533"/>
    </row>
    <row r="4062" spans="4:5" ht="15.75">
      <c r="D4062" s="533"/>
      <c r="E4062" s="533"/>
    </row>
    <row r="4063" spans="4:5" ht="15.75">
      <c r="D4063" s="533"/>
      <c r="E4063" s="533"/>
    </row>
    <row r="4064" spans="4:5" ht="15.75">
      <c r="D4064" s="533"/>
      <c r="E4064" s="533"/>
    </row>
    <row r="4065" spans="4:5" ht="15.75">
      <c r="D4065" s="533"/>
      <c r="E4065" s="533"/>
    </row>
    <row r="4066" spans="4:5" ht="15.75">
      <c r="D4066" s="533"/>
      <c r="E4066" s="533"/>
    </row>
    <row r="4067" spans="4:5" ht="15.75">
      <c r="D4067" s="533"/>
      <c r="E4067" s="533"/>
    </row>
    <row r="4068" spans="4:5" ht="15.75">
      <c r="D4068" s="533"/>
      <c r="E4068" s="533"/>
    </row>
    <row r="4069" spans="4:5" ht="15.75">
      <c r="D4069" s="533"/>
      <c r="E4069" s="533"/>
    </row>
    <row r="4070" spans="4:5" ht="15.75">
      <c r="D4070" s="533"/>
      <c r="E4070" s="533"/>
    </row>
    <row r="4071" spans="4:5" ht="15.75">
      <c r="D4071" s="533"/>
      <c r="E4071" s="533"/>
    </row>
    <row r="4072" spans="4:5" ht="15.75">
      <c r="D4072" s="533"/>
      <c r="E4072" s="533"/>
    </row>
    <row r="4073" spans="4:5" ht="15.75">
      <c r="D4073" s="533"/>
      <c r="E4073" s="533"/>
    </row>
    <row r="4074" spans="4:5" ht="15.75">
      <c r="D4074" s="533"/>
      <c r="E4074" s="533"/>
    </row>
    <row r="4075" spans="4:5" ht="15.75">
      <c r="D4075" s="533"/>
      <c r="E4075" s="533"/>
    </row>
    <row r="4076" spans="4:5" ht="15.75">
      <c r="D4076" s="533"/>
      <c r="E4076" s="533"/>
    </row>
    <row r="4077" spans="4:5" ht="15.75">
      <c r="D4077" s="533"/>
      <c r="E4077" s="533"/>
    </row>
    <row r="4078" spans="4:5" ht="15.75">
      <c r="D4078" s="533"/>
      <c r="E4078" s="533"/>
    </row>
    <row r="4079" spans="4:5" ht="15.75">
      <c r="D4079" s="533"/>
      <c r="E4079" s="533"/>
    </row>
    <row r="4080" spans="4:5" ht="15.75">
      <c r="D4080" s="533"/>
      <c r="E4080" s="533"/>
    </row>
    <row r="4081" spans="4:5" ht="15.75">
      <c r="D4081" s="533"/>
      <c r="E4081" s="533"/>
    </row>
    <row r="4082" spans="4:5" ht="15.75">
      <c r="D4082" s="533"/>
      <c r="E4082" s="533"/>
    </row>
    <row r="4083" spans="4:5" ht="15.75">
      <c r="D4083" s="533"/>
      <c r="E4083" s="533"/>
    </row>
    <row r="4084" spans="4:5" ht="15.75">
      <c r="D4084" s="533"/>
      <c r="E4084" s="533"/>
    </row>
    <row r="4085" spans="4:5" ht="15.75">
      <c r="D4085" s="533"/>
      <c r="E4085" s="533"/>
    </row>
    <row r="4086" spans="4:5" ht="15.75">
      <c r="D4086" s="533"/>
      <c r="E4086" s="533"/>
    </row>
    <row r="4087" spans="4:5" ht="15.75">
      <c r="D4087" s="533"/>
      <c r="E4087" s="533"/>
    </row>
    <row r="4088" spans="4:5" ht="15.75">
      <c r="D4088" s="533"/>
      <c r="E4088" s="533"/>
    </row>
    <row r="4089" spans="4:5" ht="15.75">
      <c r="D4089" s="533"/>
      <c r="E4089" s="533"/>
    </row>
    <row r="4090" spans="4:5" ht="15.75">
      <c r="D4090" s="533"/>
      <c r="E4090" s="533"/>
    </row>
    <row r="4091" spans="4:5" ht="15.75">
      <c r="D4091" s="533"/>
      <c r="E4091" s="533"/>
    </row>
    <row r="4092" spans="4:5" ht="15.75">
      <c r="D4092" s="533"/>
      <c r="E4092" s="533"/>
    </row>
    <row r="4093" spans="4:5" ht="15.75">
      <c r="D4093" s="533"/>
      <c r="E4093" s="533"/>
    </row>
    <row r="4094" spans="4:5" ht="15.75">
      <c r="D4094" s="533"/>
      <c r="E4094" s="533"/>
    </row>
    <row r="4095" spans="4:5" ht="15.75">
      <c r="D4095" s="533"/>
      <c r="E4095" s="533"/>
    </row>
    <row r="4096" spans="4:5" ht="15.75">
      <c r="D4096" s="533"/>
      <c r="E4096" s="533"/>
    </row>
    <row r="4097" spans="4:5" ht="15.75">
      <c r="D4097" s="533"/>
      <c r="E4097" s="533"/>
    </row>
    <row r="4098" spans="4:5" ht="15.75">
      <c r="D4098" s="533"/>
      <c r="E4098" s="533"/>
    </row>
    <row r="4099" spans="4:5" ht="15.75">
      <c r="D4099" s="533"/>
      <c r="E4099" s="533"/>
    </row>
    <row r="4100" spans="4:5" ht="15.75">
      <c r="D4100" s="533"/>
      <c r="E4100" s="533"/>
    </row>
    <row r="4101" spans="4:5" ht="15.75">
      <c r="D4101" s="533"/>
      <c r="E4101" s="533"/>
    </row>
    <row r="4102" spans="4:5" ht="15.75">
      <c r="D4102" s="533"/>
      <c r="E4102" s="533"/>
    </row>
    <row r="4103" spans="4:5" ht="15.75">
      <c r="D4103" s="533"/>
      <c r="E4103" s="533"/>
    </row>
    <row r="4104" spans="4:5" ht="15.75">
      <c r="D4104" s="533"/>
      <c r="E4104" s="533"/>
    </row>
    <row r="4105" spans="4:5" ht="15.75">
      <c r="D4105" s="533"/>
      <c r="E4105" s="533"/>
    </row>
    <row r="4106" spans="4:5" ht="15.75">
      <c r="D4106" s="533"/>
      <c r="E4106" s="533"/>
    </row>
    <row r="4107" spans="4:5" ht="15.75">
      <c r="D4107" s="533"/>
      <c r="E4107" s="533"/>
    </row>
    <row r="4108" spans="4:5" ht="15.75">
      <c r="D4108" s="533"/>
      <c r="E4108" s="533"/>
    </row>
    <row r="4109" spans="4:5" ht="15.75">
      <c r="D4109" s="533"/>
      <c r="E4109" s="533"/>
    </row>
    <row r="4110" spans="4:5" ht="15.75">
      <c r="D4110" s="533"/>
      <c r="E4110" s="533"/>
    </row>
    <row r="4111" spans="4:5" ht="15.75">
      <c r="D4111" s="533"/>
      <c r="E4111" s="533"/>
    </row>
    <row r="4112" spans="4:5" ht="15.75">
      <c r="D4112" s="533"/>
      <c r="E4112" s="533"/>
    </row>
    <row r="4113" spans="4:5" ht="15.75">
      <c r="D4113" s="533"/>
      <c r="E4113" s="533"/>
    </row>
    <row r="4114" spans="4:5" ht="15.75">
      <c r="D4114" s="533"/>
      <c r="E4114" s="533"/>
    </row>
    <row r="4115" spans="4:5" ht="15.75">
      <c r="D4115" s="533"/>
      <c r="E4115" s="533"/>
    </row>
    <row r="4116" spans="4:5" ht="15.75">
      <c r="D4116" s="533"/>
      <c r="E4116" s="533"/>
    </row>
    <row r="4117" spans="4:5" ht="15.75">
      <c r="D4117" s="533"/>
      <c r="E4117" s="533"/>
    </row>
    <row r="4118" spans="4:5" ht="15.75">
      <c r="D4118" s="533"/>
      <c r="E4118" s="533"/>
    </row>
    <row r="4119" spans="4:5" ht="15.75">
      <c r="D4119" s="533"/>
      <c r="E4119" s="533"/>
    </row>
    <row r="4120" spans="4:5" ht="15.75">
      <c r="D4120" s="533"/>
      <c r="E4120" s="533"/>
    </row>
    <row r="4121" spans="4:5" ht="15.75">
      <c r="D4121" s="533"/>
      <c r="E4121" s="533"/>
    </row>
    <row r="4122" spans="4:5" ht="15.75">
      <c r="D4122" s="533"/>
      <c r="E4122" s="533"/>
    </row>
    <row r="4123" spans="4:5" ht="15.75">
      <c r="D4123" s="533"/>
      <c r="E4123" s="533"/>
    </row>
    <row r="4124" spans="4:5" ht="15.75">
      <c r="D4124" s="533"/>
      <c r="E4124" s="533"/>
    </row>
    <row r="4125" spans="4:5" ht="15.75">
      <c r="D4125" s="533"/>
      <c r="E4125" s="533"/>
    </row>
    <row r="4126" spans="4:5" ht="15.75">
      <c r="D4126" s="533"/>
      <c r="E4126" s="533"/>
    </row>
    <row r="4127" spans="4:5" ht="15.75">
      <c r="D4127" s="533"/>
      <c r="E4127" s="533"/>
    </row>
    <row r="4128" spans="4:5" ht="15.75">
      <c r="D4128" s="533"/>
      <c r="E4128" s="533"/>
    </row>
    <row r="4129" spans="4:5" ht="15.75">
      <c r="D4129" s="533"/>
      <c r="E4129" s="533"/>
    </row>
    <row r="4130" spans="4:5" ht="15.75">
      <c r="D4130" s="533"/>
      <c r="E4130" s="533"/>
    </row>
    <row r="4131" spans="4:5" ht="15.75">
      <c r="D4131" s="533"/>
      <c r="E4131" s="533"/>
    </row>
    <row r="4132" spans="4:5" ht="15.75">
      <c r="D4132" s="533"/>
      <c r="E4132" s="533"/>
    </row>
    <row r="4133" spans="4:5" ht="15.75">
      <c r="D4133" s="533"/>
      <c r="E4133" s="533"/>
    </row>
    <row r="4134" spans="4:5" ht="15.75">
      <c r="D4134" s="533"/>
      <c r="E4134" s="533"/>
    </row>
    <row r="4135" spans="4:5" ht="15.75">
      <c r="D4135" s="533"/>
      <c r="E4135" s="533"/>
    </row>
    <row r="4136" spans="4:5" ht="15.75">
      <c r="D4136" s="533"/>
      <c r="E4136" s="533"/>
    </row>
    <row r="4137" spans="4:5" ht="15.75">
      <c r="D4137" s="533"/>
      <c r="E4137" s="533"/>
    </row>
    <row r="4138" spans="4:5" ht="15.75">
      <c r="D4138" s="533"/>
      <c r="E4138" s="533"/>
    </row>
    <row r="4139" spans="4:5" ht="15.75">
      <c r="D4139" s="533"/>
      <c r="E4139" s="533"/>
    </row>
    <row r="4140" spans="4:5" ht="15.75">
      <c r="D4140" s="533"/>
      <c r="E4140" s="533"/>
    </row>
    <row r="4141" spans="4:5" ht="15.75">
      <c r="D4141" s="533"/>
      <c r="E4141" s="533"/>
    </row>
    <row r="4142" spans="4:5" ht="15.75">
      <c r="D4142" s="533"/>
      <c r="E4142" s="533"/>
    </row>
    <row r="4143" spans="4:5" ht="15.75">
      <c r="D4143" s="533"/>
      <c r="E4143" s="533"/>
    </row>
    <row r="4144" spans="4:5" ht="15.75">
      <c r="D4144" s="533"/>
      <c r="E4144" s="533"/>
    </row>
    <row r="4145" spans="4:5" ht="15.75">
      <c r="D4145" s="533"/>
      <c r="E4145" s="533"/>
    </row>
    <row r="4146" spans="4:5" ht="15.75">
      <c r="D4146" s="533"/>
      <c r="E4146" s="533"/>
    </row>
    <row r="4147" spans="4:5" ht="15.75">
      <c r="D4147" s="533"/>
      <c r="E4147" s="533"/>
    </row>
    <row r="4148" spans="4:5" ht="15.75">
      <c r="D4148" s="533"/>
      <c r="E4148" s="533"/>
    </row>
    <row r="4149" spans="4:5" ht="15.75">
      <c r="D4149" s="533"/>
      <c r="E4149" s="533"/>
    </row>
    <row r="4150" spans="4:5" ht="15.75">
      <c r="D4150" s="533"/>
      <c r="E4150" s="533"/>
    </row>
    <row r="4151" spans="4:5" ht="15.75">
      <c r="D4151" s="533"/>
      <c r="E4151" s="533"/>
    </row>
    <row r="4152" spans="4:5" ht="15.75">
      <c r="D4152" s="533"/>
      <c r="E4152" s="533"/>
    </row>
    <row r="4153" spans="4:5" ht="15.75">
      <c r="D4153" s="533"/>
      <c r="E4153" s="533"/>
    </row>
    <row r="4154" spans="4:5" ht="15.75">
      <c r="D4154" s="533"/>
      <c r="E4154" s="533"/>
    </row>
    <row r="4155" spans="4:5" ht="15.75">
      <c r="D4155" s="533"/>
      <c r="E4155" s="533"/>
    </row>
    <row r="4156" spans="4:5" ht="15.75">
      <c r="D4156" s="533"/>
      <c r="E4156" s="533"/>
    </row>
    <row r="4157" spans="4:5" ht="15.75">
      <c r="D4157" s="533"/>
      <c r="E4157" s="533"/>
    </row>
    <row r="4158" spans="4:5" ht="15.75">
      <c r="D4158" s="533"/>
      <c r="E4158" s="533"/>
    </row>
    <row r="4159" spans="4:5" ht="15.75">
      <c r="D4159" s="533"/>
      <c r="E4159" s="533"/>
    </row>
    <row r="4160" spans="4:5" ht="15.75">
      <c r="D4160" s="533"/>
      <c r="E4160" s="533"/>
    </row>
    <row r="4161" spans="4:5" ht="15.75">
      <c r="D4161" s="533"/>
      <c r="E4161" s="533"/>
    </row>
    <row r="4162" spans="4:5" ht="15.75">
      <c r="D4162" s="533"/>
      <c r="E4162" s="533"/>
    </row>
    <row r="4163" spans="4:5" ht="15.75">
      <c r="D4163" s="533"/>
      <c r="E4163" s="533"/>
    </row>
    <row r="4164" spans="4:5" ht="15.75">
      <c r="D4164" s="533"/>
      <c r="E4164" s="533"/>
    </row>
    <row r="4165" spans="4:5" ht="15.75">
      <c r="D4165" s="533"/>
      <c r="E4165" s="533"/>
    </row>
    <row r="4166" spans="4:5" ht="15.75">
      <c r="D4166" s="533"/>
      <c r="E4166" s="533"/>
    </row>
    <row r="4167" spans="4:5" ht="15.75">
      <c r="D4167" s="533"/>
      <c r="E4167" s="533"/>
    </row>
    <row r="4168" spans="4:5" ht="15.75">
      <c r="D4168" s="533"/>
      <c r="E4168" s="533"/>
    </row>
    <row r="4169" spans="4:5" ht="15.75">
      <c r="D4169" s="533"/>
      <c r="E4169" s="533"/>
    </row>
    <row r="4170" spans="4:5" ht="15.75">
      <c r="D4170" s="533"/>
      <c r="E4170" s="533"/>
    </row>
    <row r="4171" spans="4:5" ht="15.75">
      <c r="D4171" s="533"/>
      <c r="E4171" s="533"/>
    </row>
    <row r="4172" spans="4:5" ht="15.75">
      <c r="D4172" s="533"/>
      <c r="E4172" s="533"/>
    </row>
    <row r="4173" spans="4:5" ht="15.75">
      <c r="D4173" s="533"/>
      <c r="E4173" s="533"/>
    </row>
    <row r="4174" spans="4:5" ht="15.75">
      <c r="D4174" s="533"/>
      <c r="E4174" s="533"/>
    </row>
    <row r="4175" spans="4:5" ht="15.75">
      <c r="D4175" s="533"/>
      <c r="E4175" s="533"/>
    </row>
    <row r="4176" spans="4:5" ht="15.75">
      <c r="D4176" s="533"/>
      <c r="E4176" s="533"/>
    </row>
    <row r="4177" spans="4:5" ht="15.75">
      <c r="D4177" s="533"/>
      <c r="E4177" s="533"/>
    </row>
    <row r="4178" spans="4:5" ht="15.75">
      <c r="D4178" s="533"/>
      <c r="E4178" s="533"/>
    </row>
    <row r="4179" spans="4:5" ht="15.75">
      <c r="D4179" s="533"/>
      <c r="E4179" s="533"/>
    </row>
    <row r="4180" spans="4:5" ht="15.75">
      <c r="D4180" s="533"/>
      <c r="E4180" s="533"/>
    </row>
    <row r="4181" spans="4:5" ht="15.75">
      <c r="D4181" s="533"/>
      <c r="E4181" s="533"/>
    </row>
    <row r="4182" spans="4:5" ht="15.75">
      <c r="D4182" s="533"/>
      <c r="E4182" s="533"/>
    </row>
    <row r="4183" spans="4:5" ht="15.75">
      <c r="D4183" s="533"/>
      <c r="E4183" s="533"/>
    </row>
    <row r="4184" spans="4:5" ht="15.75">
      <c r="D4184" s="533"/>
      <c r="E4184" s="533"/>
    </row>
    <row r="4185" spans="4:5" ht="15.75">
      <c r="D4185" s="533"/>
      <c r="E4185" s="533"/>
    </row>
    <row r="4186" spans="4:5" ht="15.75">
      <c r="D4186" s="533"/>
      <c r="E4186" s="533"/>
    </row>
    <row r="4187" spans="4:5" ht="15.75">
      <c r="D4187" s="533"/>
      <c r="E4187" s="533"/>
    </row>
    <row r="4188" spans="4:5" ht="15.75">
      <c r="D4188" s="533"/>
      <c r="E4188" s="533"/>
    </row>
    <row r="4189" spans="4:5" ht="15.75">
      <c r="D4189" s="533"/>
      <c r="E4189" s="533"/>
    </row>
    <row r="4190" spans="4:5" ht="15.75">
      <c r="D4190" s="533"/>
      <c r="E4190" s="533"/>
    </row>
    <row r="4191" spans="4:5" ht="15.75">
      <c r="D4191" s="533"/>
      <c r="E4191" s="533"/>
    </row>
    <row r="4192" spans="4:5" ht="15.75">
      <c r="D4192" s="533"/>
      <c r="E4192" s="533"/>
    </row>
    <row r="4193" spans="4:5" ht="15.75">
      <c r="D4193" s="533"/>
      <c r="E4193" s="533"/>
    </row>
    <row r="4194" spans="4:5" ht="15.75">
      <c r="D4194" s="533"/>
      <c r="E4194" s="533"/>
    </row>
    <row r="4195" spans="4:5" ht="15.75">
      <c r="D4195" s="533"/>
      <c r="E4195" s="533"/>
    </row>
    <row r="4196" spans="4:5" ht="15.75">
      <c r="D4196" s="533"/>
      <c r="E4196" s="533"/>
    </row>
    <row r="4197" spans="4:5" ht="15.75">
      <c r="D4197" s="533"/>
      <c r="E4197" s="533"/>
    </row>
    <row r="4198" spans="4:5" ht="15.75">
      <c r="D4198" s="533"/>
      <c r="E4198" s="533"/>
    </row>
    <row r="4199" spans="4:5" ht="15.75">
      <c r="D4199" s="533"/>
      <c r="E4199" s="533"/>
    </row>
    <row r="4200" spans="4:5" ht="15.75">
      <c r="D4200" s="533"/>
      <c r="E4200" s="533"/>
    </row>
    <row r="4201" spans="4:5" ht="15.75">
      <c r="D4201" s="533"/>
      <c r="E4201" s="533"/>
    </row>
    <row r="4202" spans="4:5" ht="15.75">
      <c r="D4202" s="533"/>
      <c r="E4202" s="533"/>
    </row>
    <row r="4203" spans="4:5" ht="15.75">
      <c r="D4203" s="533"/>
      <c r="E4203" s="533"/>
    </row>
    <row r="4204" spans="4:5" ht="15.75">
      <c r="D4204" s="533"/>
      <c r="E4204" s="533"/>
    </row>
    <row r="4205" spans="4:5" ht="15.75">
      <c r="D4205" s="533"/>
      <c r="E4205" s="533"/>
    </row>
    <row r="4206" spans="4:5" ht="15.75">
      <c r="D4206" s="533"/>
      <c r="E4206" s="533"/>
    </row>
    <row r="4207" spans="4:5" ht="15.75">
      <c r="D4207" s="533"/>
      <c r="E4207" s="533"/>
    </row>
    <row r="4208" spans="4:5" ht="15.75">
      <c r="D4208" s="533"/>
      <c r="E4208" s="533"/>
    </row>
    <row r="4209" spans="4:5" ht="15.75">
      <c r="D4209" s="533"/>
      <c r="E4209" s="533"/>
    </row>
    <row r="4210" spans="4:5" ht="15.75">
      <c r="D4210" s="533"/>
      <c r="E4210" s="533"/>
    </row>
    <row r="4211" spans="4:5" ht="15.75">
      <c r="D4211" s="533"/>
      <c r="E4211" s="533"/>
    </row>
    <row r="4212" spans="4:5" ht="15.75">
      <c r="D4212" s="533"/>
      <c r="E4212" s="533"/>
    </row>
    <row r="4213" spans="4:5" ht="15.75">
      <c r="D4213" s="533"/>
      <c r="E4213" s="533"/>
    </row>
    <row r="4214" spans="4:5" ht="15.75">
      <c r="D4214" s="533"/>
      <c r="E4214" s="533"/>
    </row>
    <row r="4215" spans="4:5" ht="15.75">
      <c r="D4215" s="533"/>
      <c r="E4215" s="533"/>
    </row>
    <row r="4216" spans="4:5" ht="15.75">
      <c r="D4216" s="533"/>
      <c r="E4216" s="533"/>
    </row>
    <row r="4217" spans="4:5" ht="15.75">
      <c r="D4217" s="533"/>
      <c r="E4217" s="533"/>
    </row>
    <row r="4218" spans="4:5" ht="15.75">
      <c r="D4218" s="533"/>
      <c r="E4218" s="533"/>
    </row>
    <row r="4219" spans="4:5" ht="15.75">
      <c r="D4219" s="533"/>
      <c r="E4219" s="533"/>
    </row>
    <row r="4220" spans="4:5" ht="15.75">
      <c r="D4220" s="533"/>
      <c r="E4220" s="533"/>
    </row>
    <row r="4221" spans="4:5" ht="15.75">
      <c r="D4221" s="533"/>
      <c r="E4221" s="533"/>
    </row>
    <row r="4222" spans="4:5" ht="15.75">
      <c r="D4222" s="533"/>
      <c r="E4222" s="533"/>
    </row>
    <row r="4223" spans="4:5" ht="15.75">
      <c r="D4223" s="533"/>
      <c r="E4223" s="533"/>
    </row>
    <row r="4224" spans="4:5" ht="15.75">
      <c r="D4224" s="533"/>
      <c r="E4224" s="533"/>
    </row>
    <row r="4225" spans="4:5" ht="15.75">
      <c r="D4225" s="533"/>
      <c r="E4225" s="533"/>
    </row>
    <row r="4226" spans="4:5" ht="15.75">
      <c r="D4226" s="533"/>
      <c r="E4226" s="533"/>
    </row>
    <row r="4227" spans="4:5" ht="15.75">
      <c r="D4227" s="533"/>
      <c r="E4227" s="533"/>
    </row>
    <row r="4228" spans="4:5" ht="15.75">
      <c r="D4228" s="533"/>
      <c r="E4228" s="533"/>
    </row>
    <row r="4229" spans="4:5" ht="15.75">
      <c r="D4229" s="533"/>
      <c r="E4229" s="533"/>
    </row>
    <row r="4230" spans="4:5" ht="15.75">
      <c r="D4230" s="533"/>
      <c r="E4230" s="533"/>
    </row>
    <row r="4231" spans="4:5" ht="15.75">
      <c r="D4231" s="533"/>
      <c r="E4231" s="533"/>
    </row>
    <row r="4232" spans="4:5" ht="15.75">
      <c r="D4232" s="533"/>
      <c r="E4232" s="533"/>
    </row>
    <row r="4233" spans="4:5" ht="15.75">
      <c r="D4233" s="533"/>
      <c r="E4233" s="533"/>
    </row>
    <row r="4234" spans="4:5" ht="15.75">
      <c r="D4234" s="533"/>
      <c r="E4234" s="533"/>
    </row>
    <row r="4235" spans="4:5" ht="15.75">
      <c r="D4235" s="533"/>
      <c r="E4235" s="533"/>
    </row>
    <row r="4236" spans="4:5" ht="15.75">
      <c r="D4236" s="533"/>
      <c r="E4236" s="533"/>
    </row>
    <row r="4237" spans="4:5" ht="15.75">
      <c r="D4237" s="533"/>
      <c r="E4237" s="533"/>
    </row>
    <row r="4238" spans="4:5" ht="15.75">
      <c r="D4238" s="533"/>
      <c r="E4238" s="533"/>
    </row>
    <row r="4239" spans="4:5" ht="15.75">
      <c r="D4239" s="533"/>
      <c r="E4239" s="533"/>
    </row>
    <row r="4240" spans="4:5" ht="15.75">
      <c r="D4240" s="533"/>
      <c r="E4240" s="533"/>
    </row>
    <row r="4241" spans="4:5" ht="15.75">
      <c r="D4241" s="533"/>
      <c r="E4241" s="533"/>
    </row>
    <row r="4242" spans="4:5" ht="15.75">
      <c r="D4242" s="533"/>
      <c r="E4242" s="533"/>
    </row>
    <row r="4243" spans="4:5" ht="15.75">
      <c r="D4243" s="533"/>
      <c r="E4243" s="533"/>
    </row>
    <row r="4244" spans="4:5" ht="15.75">
      <c r="D4244" s="533"/>
      <c r="E4244" s="533"/>
    </row>
    <row r="4245" spans="4:5" ht="15.75">
      <c r="D4245" s="533"/>
      <c r="E4245" s="533"/>
    </row>
    <row r="4246" spans="4:5" ht="15.75">
      <c r="D4246" s="533"/>
      <c r="E4246" s="533"/>
    </row>
    <row r="4247" spans="4:5" ht="15.75">
      <c r="D4247" s="533"/>
      <c r="E4247" s="533"/>
    </row>
    <row r="4248" spans="4:5" ht="15.75">
      <c r="D4248" s="533"/>
      <c r="E4248" s="533"/>
    </row>
    <row r="4249" spans="4:5" ht="15.75">
      <c r="D4249" s="533"/>
      <c r="E4249" s="533"/>
    </row>
    <row r="4250" spans="4:5" ht="15.75">
      <c r="D4250" s="533"/>
      <c r="E4250" s="533"/>
    </row>
    <row r="4251" spans="4:5" ht="15.75">
      <c r="D4251" s="533"/>
      <c r="E4251" s="533"/>
    </row>
    <row r="4252" spans="4:5" ht="15.75">
      <c r="D4252" s="533"/>
      <c r="E4252" s="533"/>
    </row>
    <row r="4253" spans="4:5" ht="15.75">
      <c r="D4253" s="533"/>
      <c r="E4253" s="533"/>
    </row>
    <row r="4254" spans="4:5" ht="15.75">
      <c r="D4254" s="533"/>
      <c r="E4254" s="533"/>
    </row>
    <row r="4255" spans="4:5" ht="15.75">
      <c r="D4255" s="533"/>
      <c r="E4255" s="533"/>
    </row>
    <row r="4256" spans="4:5" ht="15.75">
      <c r="D4256" s="533"/>
      <c r="E4256" s="533"/>
    </row>
    <row r="4257" spans="4:5" ht="15.75">
      <c r="D4257" s="533"/>
      <c r="E4257" s="533"/>
    </row>
    <row r="4258" spans="4:5" ht="15.75">
      <c r="D4258" s="533"/>
      <c r="E4258" s="533"/>
    </row>
    <row r="4259" spans="4:5" ht="15.75">
      <c r="D4259" s="533"/>
      <c r="E4259" s="533"/>
    </row>
    <row r="4260" spans="4:5" ht="15.75">
      <c r="D4260" s="533"/>
      <c r="E4260" s="533"/>
    </row>
    <row r="4261" spans="4:5" ht="15.75">
      <c r="D4261" s="533"/>
      <c r="E4261" s="533"/>
    </row>
    <row r="4262" spans="4:5" ht="15.75">
      <c r="D4262" s="533"/>
      <c r="E4262" s="533"/>
    </row>
    <row r="4263" spans="4:5" ht="15.75">
      <c r="D4263" s="533"/>
      <c r="E4263" s="533"/>
    </row>
    <row r="4264" spans="4:5" ht="15.75">
      <c r="D4264" s="533"/>
      <c r="E4264" s="533"/>
    </row>
    <row r="4265" spans="4:5" ht="15.75">
      <c r="D4265" s="533"/>
      <c r="E4265" s="533"/>
    </row>
    <row r="4266" spans="4:5" ht="15.75">
      <c r="D4266" s="533"/>
      <c r="E4266" s="533"/>
    </row>
    <row r="4267" spans="4:5" ht="15.75">
      <c r="D4267" s="533"/>
      <c r="E4267" s="533"/>
    </row>
    <row r="4268" spans="4:5" ht="15.75">
      <c r="D4268" s="533"/>
      <c r="E4268" s="533"/>
    </row>
    <row r="4269" spans="4:5" ht="15.75">
      <c r="D4269" s="533"/>
      <c r="E4269" s="533"/>
    </row>
    <row r="4270" spans="4:5" ht="15.75">
      <c r="D4270" s="533"/>
      <c r="E4270" s="533"/>
    </row>
    <row r="4271" spans="4:5" ht="15.75">
      <c r="D4271" s="533"/>
      <c r="E4271" s="533"/>
    </row>
    <row r="4272" spans="4:5" ht="15.75">
      <c r="D4272" s="533"/>
      <c r="E4272" s="533"/>
    </row>
    <row r="4273" spans="4:5" ht="15.75">
      <c r="D4273" s="533"/>
      <c r="E4273" s="533"/>
    </row>
    <row r="4274" spans="4:5" ht="15.75">
      <c r="D4274" s="533"/>
      <c r="E4274" s="533"/>
    </row>
    <row r="4275" spans="4:5" ht="15.75">
      <c r="D4275" s="533"/>
      <c r="E4275" s="533"/>
    </row>
    <row r="4276" spans="4:5" ht="15.75">
      <c r="D4276" s="533"/>
      <c r="E4276" s="533"/>
    </row>
    <row r="4277" spans="4:5" ht="15.75">
      <c r="D4277" s="533"/>
      <c r="E4277" s="533"/>
    </row>
    <row r="4278" spans="4:5" ht="15.75">
      <c r="D4278" s="533"/>
      <c r="E4278" s="533"/>
    </row>
    <row r="4279" spans="4:5" ht="15.75">
      <c r="D4279" s="533"/>
      <c r="E4279" s="533"/>
    </row>
    <row r="4280" spans="4:5" ht="15.75">
      <c r="D4280" s="533"/>
      <c r="E4280" s="533"/>
    </row>
    <row r="4281" spans="4:5" ht="15.75">
      <c r="D4281" s="533"/>
      <c r="E4281" s="533"/>
    </row>
    <row r="4282" spans="4:5" ht="15.75">
      <c r="D4282" s="533"/>
      <c r="E4282" s="533"/>
    </row>
    <row r="4283" spans="4:5" ht="15.75">
      <c r="D4283" s="533"/>
      <c r="E4283" s="533"/>
    </row>
    <row r="4284" spans="4:5" ht="15.75">
      <c r="D4284" s="533"/>
      <c r="E4284" s="533"/>
    </row>
    <row r="4285" spans="4:5" ht="15.75">
      <c r="D4285" s="533"/>
      <c r="E4285" s="533"/>
    </row>
    <row r="4286" spans="4:5" ht="15.75">
      <c r="D4286" s="533"/>
      <c r="E4286" s="533"/>
    </row>
    <row r="4287" spans="4:5" ht="15.75">
      <c r="D4287" s="533"/>
      <c r="E4287" s="533"/>
    </row>
    <row r="4288" spans="4:5" ht="15.75">
      <c r="D4288" s="533"/>
      <c r="E4288" s="533"/>
    </row>
    <row r="4289" spans="4:5" ht="15.75">
      <c r="D4289" s="533"/>
      <c r="E4289" s="533"/>
    </row>
    <row r="4290" spans="4:5" ht="15.75">
      <c r="D4290" s="533"/>
      <c r="E4290" s="533"/>
    </row>
    <row r="4291" spans="4:5" ht="15.75">
      <c r="D4291" s="533"/>
      <c r="E4291" s="533"/>
    </row>
    <row r="4292" spans="4:5" ht="15.75">
      <c r="D4292" s="533"/>
      <c r="E4292" s="533"/>
    </row>
    <row r="4293" spans="4:5" ht="15.75">
      <c r="D4293" s="533"/>
      <c r="E4293" s="533"/>
    </row>
    <row r="4294" spans="4:5" ht="15.75">
      <c r="D4294" s="533"/>
      <c r="E4294" s="533"/>
    </row>
    <row r="4295" spans="4:5" ht="15.75">
      <c r="D4295" s="533"/>
      <c r="E4295" s="533"/>
    </row>
    <row r="4296" spans="4:5" ht="15.75">
      <c r="D4296" s="533"/>
      <c r="E4296" s="533"/>
    </row>
    <row r="4297" spans="4:5" ht="15.75">
      <c r="D4297" s="533"/>
      <c r="E4297" s="533"/>
    </row>
    <row r="4298" spans="4:5" ht="15.75">
      <c r="D4298" s="533"/>
      <c r="E4298" s="533"/>
    </row>
    <row r="4299" spans="4:5" ht="15.75">
      <c r="D4299" s="533"/>
      <c r="E4299" s="533"/>
    </row>
    <row r="4300" spans="4:5" ht="15.75">
      <c r="D4300" s="533"/>
      <c r="E4300" s="533"/>
    </row>
    <row r="4301" spans="4:5" ht="15.75">
      <c r="D4301" s="533"/>
      <c r="E4301" s="533"/>
    </row>
    <row r="4302" spans="4:5" ht="15.75">
      <c r="D4302" s="533"/>
      <c r="E4302" s="533"/>
    </row>
    <row r="4303" spans="4:5" ht="15.75">
      <c r="D4303" s="533"/>
      <c r="E4303" s="533"/>
    </row>
    <row r="4304" spans="4:5" ht="15.75">
      <c r="D4304" s="533"/>
      <c r="E4304" s="533"/>
    </row>
    <row r="4305" spans="4:5" ht="15.75">
      <c r="D4305" s="533"/>
      <c r="E4305" s="533"/>
    </row>
    <row r="4306" spans="4:5" ht="15.75">
      <c r="D4306" s="533"/>
      <c r="E4306" s="533"/>
    </row>
    <row r="4307" spans="4:5" ht="15.75">
      <c r="D4307" s="533"/>
      <c r="E4307" s="533"/>
    </row>
    <row r="4308" spans="4:5" ht="15.75">
      <c r="D4308" s="533"/>
      <c r="E4308" s="533"/>
    </row>
    <row r="4309" spans="4:5" ht="15.75">
      <c r="D4309" s="533"/>
      <c r="E4309" s="533"/>
    </row>
    <row r="4310" spans="4:5" ht="15.75">
      <c r="D4310" s="533"/>
      <c r="E4310" s="533"/>
    </row>
    <row r="4311" spans="4:5" ht="15.75">
      <c r="D4311" s="533"/>
      <c r="E4311" s="533"/>
    </row>
    <row r="4312" spans="4:5" ht="15.75">
      <c r="D4312" s="533"/>
      <c r="E4312" s="533"/>
    </row>
    <row r="4313" spans="4:5" ht="15.75">
      <c r="D4313" s="533"/>
      <c r="E4313" s="533"/>
    </row>
    <row r="4314" spans="4:5" ht="15.75">
      <c r="D4314" s="533"/>
      <c r="E4314" s="533"/>
    </row>
    <row r="4315" spans="4:5" ht="15.75">
      <c r="D4315" s="533"/>
      <c r="E4315" s="533"/>
    </row>
    <row r="4316" spans="4:5" ht="15.75">
      <c r="D4316" s="533"/>
      <c r="E4316" s="533"/>
    </row>
    <row r="4317" spans="4:5" ht="15.75">
      <c r="D4317" s="533"/>
      <c r="E4317" s="533"/>
    </row>
    <row r="4318" spans="4:5" ht="15.75">
      <c r="D4318" s="533"/>
      <c r="E4318" s="533"/>
    </row>
    <row r="4319" spans="4:5" ht="15.75">
      <c r="D4319" s="533"/>
      <c r="E4319" s="533"/>
    </row>
    <row r="4320" spans="4:5" ht="15.75">
      <c r="D4320" s="533"/>
      <c r="E4320" s="533"/>
    </row>
    <row r="4321" spans="4:5" ht="15.75">
      <c r="D4321" s="533"/>
      <c r="E4321" s="533"/>
    </row>
    <row r="4322" spans="4:5" ht="15.75">
      <c r="D4322" s="533"/>
      <c r="E4322" s="533"/>
    </row>
    <row r="4323" spans="4:5" ht="15.75">
      <c r="D4323" s="533"/>
      <c r="E4323" s="533"/>
    </row>
    <row r="4324" spans="4:5" ht="15.75">
      <c r="D4324" s="533"/>
      <c r="E4324" s="533"/>
    </row>
    <row r="4325" spans="4:5" ht="15.75">
      <c r="D4325" s="533"/>
      <c r="E4325" s="533"/>
    </row>
    <row r="4326" spans="4:5" ht="15.75">
      <c r="D4326" s="533"/>
      <c r="E4326" s="533"/>
    </row>
    <row r="4327" spans="4:5" ht="15.75">
      <c r="D4327" s="533"/>
      <c r="E4327" s="533"/>
    </row>
    <row r="4328" spans="4:5" ht="15.75">
      <c r="D4328" s="533"/>
      <c r="E4328" s="533"/>
    </row>
    <row r="4329" spans="4:5" ht="15.75">
      <c r="D4329" s="533"/>
      <c r="E4329" s="533"/>
    </row>
    <row r="4330" spans="4:5" ht="15.75">
      <c r="D4330" s="533"/>
      <c r="E4330" s="533"/>
    </row>
    <row r="4331" spans="4:5" ht="15.75">
      <c r="D4331" s="533"/>
      <c r="E4331" s="533"/>
    </row>
    <row r="4332" spans="4:5" ht="15.75">
      <c r="D4332" s="533"/>
      <c r="E4332" s="533"/>
    </row>
    <row r="4333" spans="4:5" ht="15.75">
      <c r="D4333" s="533"/>
      <c r="E4333" s="533"/>
    </row>
    <row r="4334" spans="4:5" ht="15.75">
      <c r="D4334" s="533"/>
      <c r="E4334" s="533"/>
    </row>
    <row r="4335" spans="4:5" ht="15.75">
      <c r="D4335" s="533"/>
      <c r="E4335" s="533"/>
    </row>
    <row r="4336" spans="4:5" ht="15.75">
      <c r="D4336" s="533"/>
      <c r="E4336" s="533"/>
    </row>
    <row r="4337" spans="4:5" ht="15.75">
      <c r="D4337" s="533"/>
      <c r="E4337" s="533"/>
    </row>
    <row r="4338" spans="4:5" ht="15.75">
      <c r="D4338" s="533"/>
      <c r="E4338" s="533"/>
    </row>
    <row r="4339" spans="4:5" ht="15.75">
      <c r="D4339" s="533"/>
      <c r="E4339" s="533"/>
    </row>
    <row r="4340" spans="4:5" ht="15.75">
      <c r="D4340" s="533"/>
      <c r="E4340" s="533"/>
    </row>
    <row r="4341" spans="4:5" ht="15.75">
      <c r="D4341" s="533"/>
      <c r="E4341" s="533"/>
    </row>
    <row r="4342" spans="4:5" ht="15.75">
      <c r="D4342" s="533"/>
      <c r="E4342" s="533"/>
    </row>
    <row r="4343" spans="4:5" ht="15.75">
      <c r="D4343" s="533"/>
      <c r="E4343" s="533"/>
    </row>
    <row r="4344" spans="4:5" ht="15.75">
      <c r="D4344" s="533"/>
      <c r="E4344" s="533"/>
    </row>
    <row r="4345" spans="4:5" ht="15.75">
      <c r="D4345" s="533"/>
      <c r="E4345" s="533"/>
    </row>
    <row r="4346" spans="4:5" ht="15.75">
      <c r="D4346" s="533"/>
      <c r="E4346" s="533"/>
    </row>
    <row r="4347" spans="4:5" ht="15.75">
      <c r="D4347" s="533"/>
      <c r="E4347" s="533"/>
    </row>
    <row r="4348" spans="4:5" ht="15.75">
      <c r="D4348" s="533"/>
      <c r="E4348" s="533"/>
    </row>
    <row r="4349" spans="4:5" ht="15.75">
      <c r="D4349" s="533"/>
      <c r="E4349" s="533"/>
    </row>
    <row r="4350" spans="4:5" ht="15.75">
      <c r="D4350" s="533"/>
      <c r="E4350" s="533"/>
    </row>
    <row r="4351" spans="4:5" ht="15.75">
      <c r="D4351" s="533"/>
      <c r="E4351" s="533"/>
    </row>
    <row r="4352" spans="4:5" ht="15.75">
      <c r="D4352" s="533"/>
      <c r="E4352" s="533"/>
    </row>
    <row r="4353" spans="4:5" ht="15.75">
      <c r="D4353" s="533"/>
      <c r="E4353" s="533"/>
    </row>
    <row r="4354" spans="4:5" ht="15.75">
      <c r="D4354" s="533"/>
      <c r="E4354" s="533"/>
    </row>
    <row r="4355" spans="4:5" ht="15.75">
      <c r="D4355" s="533"/>
      <c r="E4355" s="533"/>
    </row>
    <row r="4356" spans="4:5" ht="15.75">
      <c r="D4356" s="533"/>
      <c r="E4356" s="533"/>
    </row>
    <row r="4357" spans="4:5" ht="15.75">
      <c r="D4357" s="533"/>
      <c r="E4357" s="533"/>
    </row>
    <row r="4358" spans="4:5" ht="15.75">
      <c r="D4358" s="533"/>
      <c r="E4358" s="533"/>
    </row>
    <row r="4359" spans="4:5" ht="15.75">
      <c r="D4359" s="533"/>
      <c r="E4359" s="533"/>
    </row>
    <row r="4360" spans="4:5" ht="15.75">
      <c r="D4360" s="533"/>
      <c r="E4360" s="533"/>
    </row>
    <row r="4361" spans="4:5" ht="15.75">
      <c r="D4361" s="533"/>
      <c r="E4361" s="533"/>
    </row>
    <row r="4362" spans="4:5" ht="15.75">
      <c r="D4362" s="533"/>
      <c r="E4362" s="533"/>
    </row>
    <row r="4363" spans="4:5" ht="15.75">
      <c r="D4363" s="533"/>
      <c r="E4363" s="533"/>
    </row>
    <row r="4364" spans="4:5" ht="15.75">
      <c r="D4364" s="533"/>
      <c r="E4364" s="533"/>
    </row>
    <row r="4365" spans="4:5" ht="15.75">
      <c r="D4365" s="533"/>
      <c r="E4365" s="533"/>
    </row>
    <row r="4366" spans="4:5" ht="15.75">
      <c r="D4366" s="533"/>
      <c r="E4366" s="533"/>
    </row>
    <row r="4367" spans="4:5" ht="15.75">
      <c r="D4367" s="533"/>
      <c r="E4367" s="533"/>
    </row>
    <row r="4368" spans="4:5" ht="15.75">
      <c r="D4368" s="533"/>
      <c r="E4368" s="533"/>
    </row>
    <row r="4369" spans="4:5" ht="15.75">
      <c r="D4369" s="533"/>
      <c r="E4369" s="533"/>
    </row>
    <row r="4370" spans="4:5" ht="15.75">
      <c r="D4370" s="533"/>
      <c r="E4370" s="533"/>
    </row>
    <row r="4371" spans="4:5" ht="15.75">
      <c r="D4371" s="533"/>
      <c r="E4371" s="533"/>
    </row>
    <row r="4372" spans="4:5" ht="15.75">
      <c r="D4372" s="533"/>
      <c r="E4372" s="533"/>
    </row>
    <row r="4373" spans="4:5" ht="15.75">
      <c r="D4373" s="533"/>
      <c r="E4373" s="533"/>
    </row>
    <row r="4374" spans="4:5" ht="15.75">
      <c r="D4374" s="533"/>
      <c r="E4374" s="533"/>
    </row>
    <row r="4375" spans="4:5" ht="15.75">
      <c r="D4375" s="533"/>
      <c r="E4375" s="533"/>
    </row>
    <row r="4376" spans="4:5" ht="15.75">
      <c r="D4376" s="533"/>
      <c r="E4376" s="533"/>
    </row>
    <row r="4377" spans="4:5" ht="15.75">
      <c r="D4377" s="533"/>
      <c r="E4377" s="533"/>
    </row>
    <row r="4378" spans="4:5" ht="15.75">
      <c r="D4378" s="533"/>
      <c r="E4378" s="533"/>
    </row>
    <row r="4379" spans="4:5" ht="15.75">
      <c r="D4379" s="533"/>
      <c r="E4379" s="533"/>
    </row>
    <row r="4380" spans="4:5" ht="15.75">
      <c r="D4380" s="533"/>
      <c r="E4380" s="533"/>
    </row>
    <row r="4381" spans="4:5" ht="15.75">
      <c r="D4381" s="533"/>
      <c r="E4381" s="533"/>
    </row>
    <row r="4382" spans="4:5" ht="15.75">
      <c r="D4382" s="533"/>
      <c r="E4382" s="533"/>
    </row>
    <row r="4383" spans="4:5" ht="15.75">
      <c r="D4383" s="533"/>
      <c r="E4383" s="533"/>
    </row>
    <row r="4384" spans="4:5" ht="15.75">
      <c r="D4384" s="533"/>
      <c r="E4384" s="533"/>
    </row>
    <row r="4385" spans="4:5" ht="15.75">
      <c r="D4385" s="533"/>
      <c r="E4385" s="533"/>
    </row>
    <row r="4386" spans="4:5" ht="15.75">
      <c r="D4386" s="533"/>
      <c r="E4386" s="533"/>
    </row>
    <row r="4387" spans="4:5" ht="15.75">
      <c r="D4387" s="533"/>
      <c r="E4387" s="533"/>
    </row>
    <row r="4388" spans="4:5" ht="15.75">
      <c r="D4388" s="533"/>
      <c r="E4388" s="533"/>
    </row>
    <row r="4389" spans="4:5" ht="15.75">
      <c r="D4389" s="533"/>
      <c r="E4389" s="533"/>
    </row>
    <row r="4390" spans="4:5" ht="15.75">
      <c r="D4390" s="533"/>
      <c r="E4390" s="533"/>
    </row>
    <row r="4391" spans="4:5" ht="15.75">
      <c r="D4391" s="533"/>
      <c r="E4391" s="533"/>
    </row>
    <row r="4392" spans="4:5" ht="15.75">
      <c r="D4392" s="533"/>
      <c r="E4392" s="533"/>
    </row>
    <row r="4393" spans="4:5" ht="15.75">
      <c r="D4393" s="533"/>
      <c r="E4393" s="533"/>
    </row>
    <row r="4394" spans="4:5" ht="15.75">
      <c r="D4394" s="533"/>
      <c r="E4394" s="533"/>
    </row>
    <row r="4395" spans="4:5" ht="15.75">
      <c r="D4395" s="533"/>
      <c r="E4395" s="533"/>
    </row>
    <row r="4396" spans="4:5" ht="15.75">
      <c r="D4396" s="533"/>
      <c r="E4396" s="533"/>
    </row>
    <row r="4397" spans="4:5" ht="15.75">
      <c r="D4397" s="533"/>
      <c r="E4397" s="533"/>
    </row>
    <row r="4398" spans="4:5" ht="15.75">
      <c r="D4398" s="533"/>
      <c r="E4398" s="533"/>
    </row>
    <row r="4399" spans="4:5" ht="15.75">
      <c r="D4399" s="533"/>
      <c r="E4399" s="533"/>
    </row>
    <row r="4400" spans="4:5" ht="15.75">
      <c r="D4400" s="533"/>
      <c r="E4400" s="533"/>
    </row>
    <row r="4401" spans="4:5" ht="15.75">
      <c r="D4401" s="533"/>
      <c r="E4401" s="533"/>
    </row>
    <row r="4402" spans="4:5" ht="15.75">
      <c r="D4402" s="533"/>
      <c r="E4402" s="533"/>
    </row>
    <row r="4403" spans="4:5" ht="15.75">
      <c r="D4403" s="533"/>
      <c r="E4403" s="533"/>
    </row>
    <row r="4404" spans="4:5" ht="15.75">
      <c r="D4404" s="533"/>
      <c r="E4404" s="533"/>
    </row>
    <row r="4405" spans="4:5" ht="15.75">
      <c r="D4405" s="533"/>
      <c r="E4405" s="533"/>
    </row>
    <row r="4406" spans="4:5" ht="15.75">
      <c r="D4406" s="533"/>
      <c r="E4406" s="533"/>
    </row>
    <row r="4407" spans="4:5" ht="15.75">
      <c r="D4407" s="533"/>
      <c r="E4407" s="533"/>
    </row>
    <row r="4408" spans="4:5" ht="15.75">
      <c r="D4408" s="533"/>
      <c r="E4408" s="533"/>
    </row>
    <row r="4409" spans="4:5" ht="15.75">
      <c r="D4409" s="533"/>
      <c r="E4409" s="533"/>
    </row>
    <row r="4410" spans="4:5" ht="15.75">
      <c r="D4410" s="533"/>
      <c r="E4410" s="533"/>
    </row>
    <row r="4411" spans="4:5" ht="15.75">
      <c r="D4411" s="533"/>
      <c r="E4411" s="533"/>
    </row>
    <row r="4412" spans="4:5" ht="15.75">
      <c r="D4412" s="533"/>
      <c r="E4412" s="533"/>
    </row>
    <row r="4413" spans="4:5" ht="15.75">
      <c r="D4413" s="533"/>
      <c r="E4413" s="533"/>
    </row>
    <row r="4414" spans="4:5" ht="15.75">
      <c r="D4414" s="533"/>
      <c r="E4414" s="533"/>
    </row>
    <row r="4415" spans="4:5" ht="15.75">
      <c r="D4415" s="533"/>
      <c r="E4415" s="533"/>
    </row>
    <row r="4416" spans="4:5" ht="15.75">
      <c r="D4416" s="533"/>
      <c r="E4416" s="533"/>
    </row>
    <row r="4417" spans="4:5" ht="15.75">
      <c r="D4417" s="533"/>
      <c r="E4417" s="533"/>
    </row>
    <row r="4418" spans="4:5" ht="15.75">
      <c r="D4418" s="533"/>
      <c r="E4418" s="533"/>
    </row>
    <row r="4419" spans="4:5" ht="15.75">
      <c r="D4419" s="533"/>
      <c r="E4419" s="533"/>
    </row>
    <row r="4420" spans="4:5" ht="15.75">
      <c r="D4420" s="533"/>
      <c r="E4420" s="533"/>
    </row>
    <row r="4421" spans="4:5" ht="15.75">
      <c r="D4421" s="533"/>
      <c r="E4421" s="533"/>
    </row>
    <row r="4422" spans="4:5" ht="15.75">
      <c r="D4422" s="533"/>
      <c r="E4422" s="533"/>
    </row>
    <row r="4423" spans="4:5" ht="15.75">
      <c r="D4423" s="533"/>
      <c r="E4423" s="533"/>
    </row>
    <row r="4424" spans="4:5" ht="15.75">
      <c r="D4424" s="533"/>
      <c r="E4424" s="533"/>
    </row>
    <row r="4425" spans="4:5" ht="15.75">
      <c r="D4425" s="533"/>
      <c r="E4425" s="533"/>
    </row>
    <row r="4426" spans="4:5" ht="15.75">
      <c r="D4426" s="533"/>
      <c r="E4426" s="533"/>
    </row>
    <row r="4427" spans="4:5" ht="15.75">
      <c r="D4427" s="533"/>
      <c r="E4427" s="533"/>
    </row>
    <row r="4428" spans="4:5" ht="15.75">
      <c r="D4428" s="533"/>
      <c r="E4428" s="533"/>
    </row>
    <row r="4429" spans="4:5" ht="15.75">
      <c r="D4429" s="533"/>
      <c r="E4429" s="533"/>
    </row>
    <row r="4430" spans="4:5" ht="15.75">
      <c r="D4430" s="533"/>
      <c r="E4430" s="533"/>
    </row>
    <row r="4431" spans="4:5" ht="15.75">
      <c r="D4431" s="533"/>
      <c r="E4431" s="533"/>
    </row>
    <row r="4432" spans="4:5" ht="15.75">
      <c r="D4432" s="533"/>
      <c r="E4432" s="533"/>
    </row>
    <row r="4433" spans="4:5" ht="15.75">
      <c r="D4433" s="533"/>
      <c r="E4433" s="533"/>
    </row>
    <row r="4434" spans="4:5" ht="15.75">
      <c r="D4434" s="533"/>
      <c r="E4434" s="533"/>
    </row>
    <row r="4435" spans="4:5" ht="15.75">
      <c r="D4435" s="533"/>
      <c r="E4435" s="533"/>
    </row>
    <row r="4436" spans="4:5" ht="15.75">
      <c r="D4436" s="533"/>
      <c r="E4436" s="533"/>
    </row>
    <row r="4437" spans="4:5" ht="15.75">
      <c r="D4437" s="533"/>
      <c r="E4437" s="533"/>
    </row>
    <row r="4438" spans="4:5" ht="15.75">
      <c r="D4438" s="533"/>
      <c r="E4438" s="533"/>
    </row>
    <row r="4439" spans="4:5" ht="15.75">
      <c r="D4439" s="533"/>
      <c r="E4439" s="533"/>
    </row>
    <row r="4440" spans="4:5" ht="15.75">
      <c r="D4440" s="533"/>
      <c r="E4440" s="533"/>
    </row>
    <row r="4441" spans="4:5" ht="15.75">
      <c r="D4441" s="533"/>
      <c r="E4441" s="533"/>
    </row>
    <row r="4442" spans="4:5" ht="15.75">
      <c r="D4442" s="533"/>
      <c r="E4442" s="533"/>
    </row>
    <row r="4443" spans="4:5" ht="15.75">
      <c r="D4443" s="533"/>
      <c r="E4443" s="533"/>
    </row>
    <row r="4444" spans="4:5" ht="15.75">
      <c r="D4444" s="533"/>
      <c r="E4444" s="533"/>
    </row>
    <row r="4445" spans="4:5" ht="15.75">
      <c r="D4445" s="533"/>
      <c r="E4445" s="533"/>
    </row>
    <row r="4446" spans="4:5" ht="15.75">
      <c r="D4446" s="533"/>
      <c r="E4446" s="533"/>
    </row>
    <row r="4447" spans="4:5" ht="15.75">
      <c r="D4447" s="533"/>
      <c r="E4447" s="533"/>
    </row>
    <row r="4448" spans="4:5" ht="15.75">
      <c r="D4448" s="533"/>
      <c r="E4448" s="533"/>
    </row>
    <row r="4449" spans="4:5" ht="15.75">
      <c r="D4449" s="533"/>
      <c r="E4449" s="533"/>
    </row>
    <row r="4450" spans="4:5" ht="15.75">
      <c r="D4450" s="533"/>
      <c r="E4450" s="533"/>
    </row>
    <row r="4451" spans="4:5" ht="15.75">
      <c r="D4451" s="533"/>
      <c r="E4451" s="533"/>
    </row>
    <row r="4452" spans="4:5" ht="15.75">
      <c r="D4452" s="533"/>
      <c r="E4452" s="533"/>
    </row>
    <row r="4453" spans="4:5" ht="15.75">
      <c r="D4453" s="533"/>
      <c r="E4453" s="533"/>
    </row>
    <row r="4454" spans="4:5" ht="15.75">
      <c r="D4454" s="533"/>
      <c r="E4454" s="533"/>
    </row>
    <row r="4455" spans="4:5" ht="15.75">
      <c r="D4455" s="533"/>
      <c r="E4455" s="533"/>
    </row>
    <row r="4456" spans="4:5" ht="15.75">
      <c r="D4456" s="533"/>
      <c r="E4456" s="533"/>
    </row>
    <row r="4457" spans="4:5" ht="15.75">
      <c r="D4457" s="533"/>
      <c r="E4457" s="533"/>
    </row>
    <row r="4458" spans="4:5" ht="15.75">
      <c r="D4458" s="533"/>
      <c r="E4458" s="533"/>
    </row>
    <row r="4459" spans="4:5" ht="15.75">
      <c r="D4459" s="533"/>
      <c r="E4459" s="533"/>
    </row>
    <row r="4460" spans="4:5" ht="15.75">
      <c r="D4460" s="533"/>
      <c r="E4460" s="533"/>
    </row>
    <row r="4461" spans="4:5" ht="15.75">
      <c r="D4461" s="533"/>
      <c r="E4461" s="533"/>
    </row>
    <row r="4462" spans="4:5" ht="15.75">
      <c r="D4462" s="533"/>
      <c r="E4462" s="533"/>
    </row>
    <row r="4463" spans="4:5" ht="15.75">
      <c r="D4463" s="533"/>
      <c r="E4463" s="533"/>
    </row>
    <row r="4464" spans="4:5" ht="15.75">
      <c r="D4464" s="533"/>
      <c r="E4464" s="533"/>
    </row>
    <row r="4465" spans="4:5" ht="15.75">
      <c r="D4465" s="533"/>
      <c r="E4465" s="533"/>
    </row>
    <row r="4466" spans="4:5" ht="15.75">
      <c r="D4466" s="533"/>
      <c r="E4466" s="533"/>
    </row>
    <row r="4467" spans="4:5" ht="15.75">
      <c r="D4467" s="533"/>
      <c r="E4467" s="533"/>
    </row>
    <row r="4468" spans="4:5" ht="15.75">
      <c r="D4468" s="533"/>
      <c r="E4468" s="533"/>
    </row>
    <row r="4469" spans="4:5" ht="15.75">
      <c r="D4469" s="533"/>
      <c r="E4469" s="533"/>
    </row>
    <row r="4470" spans="4:5" ht="15.75">
      <c r="D4470" s="533"/>
      <c r="E4470" s="533"/>
    </row>
    <row r="4471" spans="4:5" ht="15.75">
      <c r="D4471" s="533"/>
      <c r="E4471" s="533"/>
    </row>
    <row r="4472" spans="4:5" ht="15.75">
      <c r="D4472" s="533"/>
      <c r="E4472" s="533"/>
    </row>
    <row r="4473" spans="4:5" ht="15.75">
      <c r="D4473" s="533"/>
      <c r="E4473" s="533"/>
    </row>
    <row r="4474" spans="4:5" ht="15.75">
      <c r="D4474" s="533"/>
      <c r="E4474" s="533"/>
    </row>
    <row r="4475" spans="4:5" ht="15.75">
      <c r="D4475" s="533"/>
      <c r="E4475" s="533"/>
    </row>
    <row r="4476" spans="4:5" ht="15.75">
      <c r="D4476" s="533"/>
      <c r="E4476" s="533"/>
    </row>
    <row r="4477" spans="4:5" ht="15.75">
      <c r="D4477" s="533"/>
      <c r="E4477" s="533"/>
    </row>
    <row r="4478" spans="4:5" ht="15.75">
      <c r="D4478" s="533"/>
      <c r="E4478" s="533"/>
    </row>
    <row r="4479" spans="4:5" ht="15.75">
      <c r="D4479" s="533"/>
      <c r="E4479" s="533"/>
    </row>
    <row r="4480" spans="4:5" ht="15.75">
      <c r="D4480" s="533"/>
      <c r="E4480" s="533"/>
    </row>
    <row r="4481" spans="4:5" ht="15.75">
      <c r="D4481" s="533"/>
      <c r="E4481" s="533"/>
    </row>
    <row r="4482" spans="4:5" ht="15.75">
      <c r="D4482" s="533"/>
      <c r="E4482" s="533"/>
    </row>
    <row r="4483" spans="4:5" ht="15.75">
      <c r="D4483" s="533"/>
      <c r="E4483" s="533"/>
    </row>
    <row r="4484" spans="4:5" ht="15.75">
      <c r="D4484" s="533"/>
      <c r="E4484" s="533"/>
    </row>
    <row r="4485" spans="4:5" ht="15.75">
      <c r="D4485" s="533"/>
      <c r="E4485" s="533"/>
    </row>
    <row r="4486" spans="4:5" ht="15.75">
      <c r="D4486" s="533"/>
      <c r="E4486" s="533"/>
    </row>
    <row r="4487" spans="4:5" ht="15.75">
      <c r="D4487" s="533"/>
      <c r="E4487" s="533"/>
    </row>
    <row r="4488" spans="4:5" ht="15.75">
      <c r="D4488" s="533"/>
      <c r="E4488" s="533"/>
    </row>
    <row r="4489" spans="4:5" ht="15.75">
      <c r="D4489" s="533"/>
      <c r="E4489" s="533"/>
    </row>
    <row r="4490" spans="4:5" ht="15.75">
      <c r="D4490" s="533"/>
      <c r="E4490" s="533"/>
    </row>
    <row r="4491" spans="4:5" ht="15.75">
      <c r="D4491" s="533"/>
      <c r="E4491" s="533"/>
    </row>
    <row r="4492" spans="4:5" ht="15.75">
      <c r="D4492" s="533"/>
      <c r="E4492" s="533"/>
    </row>
    <row r="4493" spans="4:5" ht="15.75">
      <c r="D4493" s="533"/>
      <c r="E4493" s="533"/>
    </row>
    <row r="4494" spans="4:5" ht="15.75">
      <c r="D4494" s="533"/>
      <c r="E4494" s="533"/>
    </row>
    <row r="4495" spans="4:5" ht="15.75">
      <c r="D4495" s="533"/>
      <c r="E4495" s="533"/>
    </row>
    <row r="4496" spans="4:5" ht="15.75">
      <c r="D4496" s="533"/>
      <c r="E4496" s="533"/>
    </row>
    <row r="4497" spans="4:5" ht="15.75">
      <c r="D4497" s="533"/>
      <c r="E4497" s="533"/>
    </row>
    <row r="4498" spans="4:5" ht="15.75">
      <c r="D4498" s="533"/>
      <c r="E4498" s="533"/>
    </row>
    <row r="4499" spans="4:5" ht="15.75">
      <c r="D4499" s="533"/>
      <c r="E4499" s="533"/>
    </row>
    <row r="4500" spans="4:5" ht="15.75">
      <c r="D4500" s="533"/>
      <c r="E4500" s="533"/>
    </row>
    <row r="4501" spans="4:5" ht="15.75">
      <c r="D4501" s="533"/>
      <c r="E4501" s="533"/>
    </row>
    <row r="4502" spans="4:5" ht="15.75">
      <c r="D4502" s="533"/>
      <c r="E4502" s="533"/>
    </row>
    <row r="4503" spans="4:5" ht="15.75">
      <c r="D4503" s="533"/>
      <c r="E4503" s="533"/>
    </row>
    <row r="4504" spans="4:5" ht="15.75">
      <c r="D4504" s="533"/>
      <c r="E4504" s="533"/>
    </row>
    <row r="4505" spans="4:5" ht="15.75">
      <c r="D4505" s="533"/>
      <c r="E4505" s="533"/>
    </row>
    <row r="4506" spans="4:5" ht="15.75">
      <c r="D4506" s="533"/>
      <c r="E4506" s="533"/>
    </row>
    <row r="4507" spans="4:5" ht="15.75">
      <c r="D4507" s="533"/>
      <c r="E4507" s="533"/>
    </row>
    <row r="4508" spans="4:5" ht="15.75">
      <c r="D4508" s="533"/>
      <c r="E4508" s="533"/>
    </row>
    <row r="4509" spans="4:5" ht="15.75">
      <c r="D4509" s="533"/>
      <c r="E4509" s="533"/>
    </row>
    <row r="4510" spans="4:5" ht="15.75">
      <c r="D4510" s="533"/>
      <c r="E4510" s="533"/>
    </row>
    <row r="4511" spans="4:5" ht="15.75">
      <c r="D4511" s="533"/>
      <c r="E4511" s="533"/>
    </row>
    <row r="4512" spans="4:5" ht="15.75">
      <c r="D4512" s="533"/>
      <c r="E4512" s="533"/>
    </row>
    <row r="4513" spans="4:5" ht="15.75">
      <c r="D4513" s="533"/>
      <c r="E4513" s="533"/>
    </row>
    <row r="4514" spans="4:5" ht="15.75">
      <c r="D4514" s="533"/>
      <c r="E4514" s="533"/>
    </row>
    <row r="4515" spans="4:5" ht="15.75">
      <c r="D4515" s="533"/>
      <c r="E4515" s="533"/>
    </row>
    <row r="4516" spans="4:5" ht="15.75">
      <c r="D4516" s="533"/>
      <c r="E4516" s="533"/>
    </row>
    <row r="4517" spans="4:5" ht="15.75">
      <c r="D4517" s="533"/>
      <c r="E4517" s="533"/>
    </row>
    <row r="4518" spans="4:5" ht="15.75">
      <c r="D4518" s="533"/>
      <c r="E4518" s="533"/>
    </row>
    <row r="4519" spans="4:5" ht="15.75">
      <c r="D4519" s="533"/>
      <c r="E4519" s="533"/>
    </row>
    <row r="4520" spans="4:5" ht="15.75">
      <c r="D4520" s="533"/>
      <c r="E4520" s="533"/>
    </row>
    <row r="4521" spans="4:5" ht="15.75">
      <c r="D4521" s="533"/>
      <c r="E4521" s="533"/>
    </row>
    <row r="4522" spans="4:5" ht="15.75">
      <c r="D4522" s="533"/>
      <c r="E4522" s="533"/>
    </row>
    <row r="4523" spans="4:5" ht="15.75">
      <c r="D4523" s="533"/>
      <c r="E4523" s="533"/>
    </row>
    <row r="4524" spans="4:5" ht="15.75">
      <c r="D4524" s="533"/>
      <c r="E4524" s="533"/>
    </row>
    <row r="4525" spans="4:5" ht="15.75">
      <c r="D4525" s="533"/>
      <c r="E4525" s="533"/>
    </row>
    <row r="4526" spans="4:5" ht="15.75">
      <c r="D4526" s="533"/>
      <c r="E4526" s="533"/>
    </row>
    <row r="4527" spans="4:5" ht="15.75">
      <c r="D4527" s="533"/>
      <c r="E4527" s="533"/>
    </row>
    <row r="4528" spans="4:5" ht="15.75">
      <c r="D4528" s="533"/>
      <c r="E4528" s="533"/>
    </row>
    <row r="4529" spans="4:5" ht="15.75">
      <c r="D4529" s="533"/>
      <c r="E4529" s="533"/>
    </row>
    <row r="4530" spans="4:5" ht="15.75">
      <c r="D4530" s="533"/>
      <c r="E4530" s="533"/>
    </row>
    <row r="4531" spans="4:5" ht="15.75">
      <c r="D4531" s="533"/>
      <c r="E4531" s="533"/>
    </row>
    <row r="4532" spans="4:5" ht="15.75">
      <c r="D4532" s="533"/>
      <c r="E4532" s="533"/>
    </row>
    <row r="4533" spans="4:5" ht="15.75">
      <c r="D4533" s="533"/>
      <c r="E4533" s="533"/>
    </row>
    <row r="4534" spans="4:5" ht="15.75">
      <c r="D4534" s="533"/>
      <c r="E4534" s="533"/>
    </row>
    <row r="4535" spans="4:5" ht="15.75">
      <c r="D4535" s="533"/>
      <c r="E4535" s="533"/>
    </row>
    <row r="4536" spans="4:5" ht="15.75">
      <c r="D4536" s="533"/>
      <c r="E4536" s="533"/>
    </row>
    <row r="4537" spans="4:5" ht="15.75">
      <c r="D4537" s="533"/>
      <c r="E4537" s="533"/>
    </row>
    <row r="4538" spans="4:5" ht="15.75">
      <c r="D4538" s="533"/>
      <c r="E4538" s="533"/>
    </row>
    <row r="4539" spans="4:5" ht="15.75">
      <c r="D4539" s="533"/>
      <c r="E4539" s="533"/>
    </row>
    <row r="4540" spans="4:5" ht="15.75">
      <c r="D4540" s="533"/>
      <c r="E4540" s="533"/>
    </row>
    <row r="4541" spans="4:5" ht="15.75">
      <c r="D4541" s="533"/>
      <c r="E4541" s="533"/>
    </row>
    <row r="4542" spans="4:5" ht="15.75">
      <c r="D4542" s="533"/>
      <c r="E4542" s="533"/>
    </row>
    <row r="4543" spans="4:5" ht="15.75">
      <c r="D4543" s="533"/>
      <c r="E4543" s="533"/>
    </row>
    <row r="4544" spans="4:5" ht="15.75">
      <c r="D4544" s="533"/>
      <c r="E4544" s="533"/>
    </row>
    <row r="4545" spans="4:5" ht="15.75">
      <c r="D4545" s="533"/>
      <c r="E4545" s="533"/>
    </row>
    <row r="4546" spans="4:5" ht="15.75">
      <c r="D4546" s="533"/>
      <c r="E4546" s="533"/>
    </row>
    <row r="4547" spans="4:5" ht="15.75">
      <c r="D4547" s="533"/>
      <c r="E4547" s="533"/>
    </row>
    <row r="4548" spans="4:5" ht="15.75">
      <c r="D4548" s="533"/>
      <c r="E4548" s="533"/>
    </row>
    <row r="4549" spans="4:5" ht="15.75">
      <c r="D4549" s="533"/>
      <c r="E4549" s="533"/>
    </row>
    <row r="4550" spans="4:5" ht="15.75">
      <c r="D4550" s="533"/>
      <c r="E4550" s="533"/>
    </row>
    <row r="4551" spans="4:5" ht="15.75">
      <c r="D4551" s="533"/>
      <c r="E4551" s="533"/>
    </row>
    <row r="4552" spans="4:5" ht="15.75">
      <c r="D4552" s="533"/>
      <c r="E4552" s="533"/>
    </row>
    <row r="4553" spans="4:5" ht="15.75">
      <c r="D4553" s="533"/>
      <c r="E4553" s="533"/>
    </row>
    <row r="4554" spans="4:5" ht="15.75">
      <c r="D4554" s="533"/>
      <c r="E4554" s="533"/>
    </row>
    <row r="4555" spans="4:5" ht="15.75">
      <c r="D4555" s="533"/>
      <c r="E4555" s="533"/>
    </row>
    <row r="4556" spans="4:5" ht="15.75">
      <c r="D4556" s="533"/>
      <c r="E4556" s="533"/>
    </row>
    <row r="4557" spans="4:5" ht="15.75">
      <c r="D4557" s="533"/>
      <c r="E4557" s="533"/>
    </row>
    <row r="4558" spans="4:5" ht="15.75">
      <c r="D4558" s="533"/>
      <c r="E4558" s="533"/>
    </row>
    <row r="4559" spans="4:5" ht="15.75">
      <c r="D4559" s="533"/>
      <c r="E4559" s="533"/>
    </row>
    <row r="4560" spans="4:5" ht="15.75">
      <c r="D4560" s="533"/>
      <c r="E4560" s="533"/>
    </row>
    <row r="4561" spans="4:5" ht="15.75">
      <c r="D4561" s="533"/>
      <c r="E4561" s="533"/>
    </row>
    <row r="4562" spans="4:5" ht="15.75">
      <c r="D4562" s="533"/>
      <c r="E4562" s="533"/>
    </row>
    <row r="4563" spans="4:5" ht="15.75">
      <c r="D4563" s="533"/>
      <c r="E4563" s="533"/>
    </row>
    <row r="4564" spans="4:5" ht="15.75">
      <c r="D4564" s="533"/>
      <c r="E4564" s="533"/>
    </row>
    <row r="4565" spans="4:5" ht="15.75">
      <c r="D4565" s="533"/>
      <c r="E4565" s="533"/>
    </row>
    <row r="4566" spans="4:5" ht="15.75">
      <c r="D4566" s="533"/>
      <c r="E4566" s="533"/>
    </row>
    <row r="4567" spans="4:5" ht="15.75">
      <c r="D4567" s="533"/>
      <c r="E4567" s="533"/>
    </row>
    <row r="4568" spans="4:5" ht="15.75">
      <c r="D4568" s="533"/>
      <c r="E4568" s="533"/>
    </row>
    <row r="4569" spans="4:5" ht="15.75">
      <c r="D4569" s="533"/>
      <c r="E4569" s="533"/>
    </row>
    <row r="4570" spans="4:5" ht="15.75">
      <c r="D4570" s="533"/>
      <c r="E4570" s="533"/>
    </row>
    <row r="4571" spans="4:5" ht="15.75">
      <c r="D4571" s="533"/>
      <c r="E4571" s="533"/>
    </row>
    <row r="4572" spans="4:5" ht="15.75">
      <c r="D4572" s="533"/>
      <c r="E4572" s="533"/>
    </row>
    <row r="4573" spans="4:5" ht="15.75">
      <c r="D4573" s="533"/>
      <c r="E4573" s="533"/>
    </row>
    <row r="4574" spans="4:5" ht="15.75">
      <c r="D4574" s="533"/>
      <c r="E4574" s="533"/>
    </row>
    <row r="4575" spans="4:5" ht="15.75">
      <c r="D4575" s="533"/>
      <c r="E4575" s="533"/>
    </row>
    <row r="4576" spans="4:5" ht="15.75">
      <c r="D4576" s="533"/>
      <c r="E4576" s="533"/>
    </row>
    <row r="4577" spans="4:5" ht="15.75">
      <c r="D4577" s="533"/>
      <c r="E4577" s="533"/>
    </row>
    <row r="4578" spans="4:5" ht="15.75">
      <c r="D4578" s="533"/>
      <c r="E4578" s="533"/>
    </row>
    <row r="4579" spans="4:5" ht="15.75">
      <c r="D4579" s="533"/>
      <c r="E4579" s="533"/>
    </row>
    <row r="4580" spans="4:5" ht="15.75">
      <c r="D4580" s="533"/>
      <c r="E4580" s="533"/>
    </row>
    <row r="4581" spans="4:5" ht="15.75">
      <c r="D4581" s="533"/>
      <c r="E4581" s="533"/>
    </row>
    <row r="4582" spans="4:5" ht="15.75">
      <c r="D4582" s="533"/>
      <c r="E4582" s="533"/>
    </row>
    <row r="4583" spans="4:5" ht="15.75">
      <c r="D4583" s="533"/>
      <c r="E4583" s="533"/>
    </row>
    <row r="4584" spans="4:5" ht="15.75">
      <c r="D4584" s="533"/>
      <c r="E4584" s="533"/>
    </row>
    <row r="4585" spans="4:5" ht="15.75">
      <c r="D4585" s="533"/>
      <c r="E4585" s="533"/>
    </row>
    <row r="4586" spans="4:5" ht="15.75">
      <c r="D4586" s="533"/>
      <c r="E4586" s="533"/>
    </row>
    <row r="4587" spans="4:5" ht="15.75">
      <c r="D4587" s="533"/>
      <c r="E4587" s="533"/>
    </row>
    <row r="4588" spans="4:5" ht="15.75">
      <c r="D4588" s="533"/>
      <c r="E4588" s="533"/>
    </row>
    <row r="4589" spans="4:5" ht="15.75">
      <c r="D4589" s="533"/>
      <c r="E4589" s="533"/>
    </row>
    <row r="4590" spans="4:5" ht="15.75">
      <c r="D4590" s="533"/>
      <c r="E4590" s="533"/>
    </row>
    <row r="4591" spans="4:5" ht="15.75">
      <c r="D4591" s="533"/>
      <c r="E4591" s="533"/>
    </row>
    <row r="4592" spans="4:5" ht="15.75">
      <c r="D4592" s="533"/>
      <c r="E4592" s="533"/>
    </row>
    <row r="4593" spans="4:5" ht="15.75">
      <c r="D4593" s="533"/>
      <c r="E4593" s="533"/>
    </row>
    <row r="4594" spans="4:5" ht="15.75">
      <c r="D4594" s="533"/>
      <c r="E4594" s="533"/>
    </row>
    <row r="4595" spans="4:5" ht="15.75">
      <c r="D4595" s="533"/>
      <c r="E4595" s="533"/>
    </row>
    <row r="4596" spans="4:5" ht="15.75">
      <c r="D4596" s="533"/>
      <c r="E4596" s="533"/>
    </row>
    <row r="4597" spans="4:5" ht="15.75">
      <c r="D4597" s="533"/>
      <c r="E4597" s="533"/>
    </row>
    <row r="4598" spans="4:5" ht="15.75">
      <c r="D4598" s="533"/>
      <c r="E4598" s="533"/>
    </row>
    <row r="4599" spans="4:5" ht="15.75">
      <c r="D4599" s="533"/>
      <c r="E4599" s="533"/>
    </row>
    <row r="4600" spans="4:5" ht="15.75">
      <c r="D4600" s="533"/>
      <c r="E4600" s="533"/>
    </row>
    <row r="4601" spans="4:5" ht="15.75">
      <c r="D4601" s="533"/>
      <c r="E4601" s="533"/>
    </row>
    <row r="4602" spans="4:5" ht="15.75">
      <c r="D4602" s="533"/>
      <c r="E4602" s="533"/>
    </row>
    <row r="4603" spans="4:5" ht="15.75">
      <c r="D4603" s="533"/>
      <c r="E4603" s="533"/>
    </row>
    <row r="4604" spans="4:5" ht="15.75">
      <c r="D4604" s="533"/>
      <c r="E4604" s="533"/>
    </row>
    <row r="4605" spans="4:5" ht="15.75">
      <c r="D4605" s="533"/>
      <c r="E4605" s="533"/>
    </row>
    <row r="4606" spans="4:5" ht="15.75">
      <c r="D4606" s="533"/>
      <c r="E4606" s="533"/>
    </row>
    <row r="4607" spans="4:5" ht="15.75">
      <c r="D4607" s="533"/>
      <c r="E4607" s="533"/>
    </row>
    <row r="4608" spans="4:5" ht="15.75">
      <c r="D4608" s="533"/>
      <c r="E4608" s="533"/>
    </row>
    <row r="4609" spans="4:5" ht="15.75">
      <c r="D4609" s="533"/>
      <c r="E4609" s="533"/>
    </row>
    <row r="4610" spans="4:5" ht="15.75">
      <c r="D4610" s="533"/>
      <c r="E4610" s="533"/>
    </row>
    <row r="4611" spans="4:5" ht="15.75">
      <c r="D4611" s="533"/>
      <c r="E4611" s="533"/>
    </row>
    <row r="4612" spans="4:5" ht="15.75">
      <c r="D4612" s="533"/>
      <c r="E4612" s="533"/>
    </row>
    <row r="4613" spans="4:5" ht="15.75">
      <c r="D4613" s="533"/>
      <c r="E4613" s="533"/>
    </row>
    <row r="4614" spans="4:5" ht="15.75">
      <c r="D4614" s="533"/>
      <c r="E4614" s="533"/>
    </row>
    <row r="4615" spans="4:5" ht="15.75">
      <c r="D4615" s="533"/>
      <c r="E4615" s="533"/>
    </row>
    <row r="4616" spans="4:5" ht="15.75">
      <c r="D4616" s="533"/>
      <c r="E4616" s="533"/>
    </row>
    <row r="4617" spans="4:5" ht="15.75">
      <c r="D4617" s="533"/>
      <c r="E4617" s="533"/>
    </row>
    <row r="4618" spans="4:5" ht="15.75">
      <c r="D4618" s="533"/>
      <c r="E4618" s="533"/>
    </row>
    <row r="4619" spans="4:5" ht="15.75">
      <c r="D4619" s="533"/>
      <c r="E4619" s="533"/>
    </row>
    <row r="4620" spans="4:5" ht="15.75">
      <c r="D4620" s="533"/>
      <c r="E4620" s="533"/>
    </row>
    <row r="4621" spans="4:5" ht="15.75">
      <c r="D4621" s="533"/>
      <c r="E4621" s="533"/>
    </row>
    <row r="4622" spans="4:5" ht="15.75">
      <c r="D4622" s="533"/>
      <c r="E4622" s="533"/>
    </row>
    <row r="4623" spans="4:5" ht="15.75">
      <c r="D4623" s="533"/>
      <c r="E4623" s="533"/>
    </row>
    <row r="4624" spans="4:5" ht="15.75">
      <c r="D4624" s="533"/>
      <c r="E4624" s="533"/>
    </row>
    <row r="4625" spans="4:5" ht="15.75">
      <c r="D4625" s="533"/>
      <c r="E4625" s="533"/>
    </row>
    <row r="4626" spans="4:5" ht="15.75">
      <c r="D4626" s="533"/>
      <c r="E4626" s="533"/>
    </row>
    <row r="4627" spans="4:5" ht="15.75">
      <c r="D4627" s="533"/>
      <c r="E4627" s="533"/>
    </row>
    <row r="4628" spans="4:5" ht="15.75">
      <c r="D4628" s="533"/>
      <c r="E4628" s="533"/>
    </row>
    <row r="4629" spans="4:5" ht="15.75">
      <c r="D4629" s="533"/>
      <c r="E4629" s="533"/>
    </row>
    <row r="4630" spans="4:5" ht="15.75">
      <c r="D4630" s="533"/>
      <c r="E4630" s="533"/>
    </row>
    <row r="4631" spans="4:5" ht="15.75">
      <c r="D4631" s="533"/>
      <c r="E4631" s="533"/>
    </row>
    <row r="4632" spans="4:5" ht="15.75">
      <c r="D4632" s="533"/>
      <c r="E4632" s="533"/>
    </row>
    <row r="4633" spans="4:5" ht="15.75">
      <c r="D4633" s="533"/>
      <c r="E4633" s="533"/>
    </row>
    <row r="4634" spans="4:5" ht="15.75">
      <c r="D4634" s="533"/>
      <c r="E4634" s="533"/>
    </row>
    <row r="4635" spans="4:5" ht="15.75">
      <c r="D4635" s="533"/>
      <c r="E4635" s="533"/>
    </row>
    <row r="4636" spans="4:5" ht="15.75">
      <c r="D4636" s="533"/>
      <c r="E4636" s="533"/>
    </row>
    <row r="4637" spans="4:5" ht="15.75">
      <c r="D4637" s="533"/>
      <c r="E4637" s="533"/>
    </row>
    <row r="4638" spans="4:5" ht="15.75">
      <c r="D4638" s="533"/>
      <c r="E4638" s="533"/>
    </row>
    <row r="4639" spans="4:5" ht="15.75">
      <c r="D4639" s="533"/>
      <c r="E4639" s="533"/>
    </row>
    <row r="4640" spans="4:5" ht="15.75">
      <c r="D4640" s="533"/>
      <c r="E4640" s="533"/>
    </row>
    <row r="4641" spans="4:5" ht="15.75">
      <c r="D4641" s="533"/>
      <c r="E4641" s="533"/>
    </row>
    <row r="4642" spans="4:5" ht="15.75">
      <c r="D4642" s="533"/>
      <c r="E4642" s="533"/>
    </row>
    <row r="4643" spans="4:5" ht="15.75">
      <c r="D4643" s="533"/>
      <c r="E4643" s="533"/>
    </row>
    <row r="4644" spans="4:5" ht="15.75">
      <c r="D4644" s="533"/>
      <c r="E4644" s="533"/>
    </row>
    <row r="4645" spans="4:5" ht="15.75">
      <c r="D4645" s="533"/>
      <c r="E4645" s="533"/>
    </row>
    <row r="4646" spans="4:5" ht="15.75">
      <c r="D4646" s="533"/>
      <c r="E4646" s="533"/>
    </row>
    <row r="4647" spans="4:5" ht="15.75">
      <c r="D4647" s="533"/>
      <c r="E4647" s="533"/>
    </row>
    <row r="4648" spans="4:5" ht="15.75">
      <c r="D4648" s="533"/>
      <c r="E4648" s="533"/>
    </row>
    <row r="4649" spans="4:5" ht="15.75">
      <c r="D4649" s="533"/>
      <c r="E4649" s="533"/>
    </row>
    <row r="4650" spans="4:5" ht="15.75">
      <c r="D4650" s="533"/>
      <c r="E4650" s="533"/>
    </row>
    <row r="4651" spans="4:5" ht="15.75">
      <c r="D4651" s="533"/>
      <c r="E4651" s="533"/>
    </row>
    <row r="4652" spans="4:5" ht="15.75">
      <c r="D4652" s="533"/>
      <c r="E4652" s="533"/>
    </row>
    <row r="4653" spans="4:5" ht="15.75">
      <c r="D4653" s="533"/>
      <c r="E4653" s="533"/>
    </row>
    <row r="4654" spans="4:5" ht="15.75">
      <c r="D4654" s="533"/>
      <c r="E4654" s="533"/>
    </row>
    <row r="4655" spans="4:5" ht="15.75">
      <c r="D4655" s="533"/>
      <c r="E4655" s="533"/>
    </row>
    <row r="4656" spans="4:5" ht="15.75">
      <c r="D4656" s="533"/>
      <c r="E4656" s="533"/>
    </row>
    <row r="4657" spans="4:5" ht="15.75">
      <c r="D4657" s="533"/>
      <c r="E4657" s="533"/>
    </row>
    <row r="4658" spans="4:5" ht="15.75">
      <c r="D4658" s="533"/>
      <c r="E4658" s="533"/>
    </row>
    <row r="4659" spans="4:5" ht="15.75">
      <c r="D4659" s="533"/>
      <c r="E4659" s="533"/>
    </row>
    <row r="4660" spans="4:5" ht="15.75">
      <c r="D4660" s="533"/>
      <c r="E4660" s="533"/>
    </row>
    <row r="4661" spans="4:5" ht="15.75">
      <c r="D4661" s="533"/>
      <c r="E4661" s="533"/>
    </row>
    <row r="4662" spans="4:5" ht="15.75">
      <c r="D4662" s="533"/>
      <c r="E4662" s="533"/>
    </row>
    <row r="4663" spans="4:5" ht="15.75">
      <c r="D4663" s="533"/>
      <c r="E4663" s="533"/>
    </row>
    <row r="4664" spans="4:5" ht="15.75">
      <c r="D4664" s="533"/>
      <c r="E4664" s="533"/>
    </row>
    <row r="4665" spans="4:5" ht="15.75">
      <c r="D4665" s="533"/>
      <c r="E4665" s="533"/>
    </row>
    <row r="4666" spans="4:5" ht="15.75">
      <c r="D4666" s="533"/>
      <c r="E4666" s="533"/>
    </row>
    <row r="4667" spans="4:5" ht="15.75">
      <c r="D4667" s="533"/>
      <c r="E4667" s="533"/>
    </row>
    <row r="4668" spans="4:5" ht="15.75">
      <c r="D4668" s="533"/>
      <c r="E4668" s="533"/>
    </row>
    <row r="4669" spans="4:5" ht="15.75">
      <c r="D4669" s="533"/>
      <c r="E4669" s="533"/>
    </row>
    <row r="4670" spans="4:5" ht="15.75">
      <c r="D4670" s="533"/>
      <c r="E4670" s="533"/>
    </row>
    <row r="4671" spans="4:5" ht="15.75">
      <c r="D4671" s="533"/>
      <c r="E4671" s="533"/>
    </row>
    <row r="4672" spans="4:5" ht="15.75">
      <c r="D4672" s="533"/>
      <c r="E4672" s="533"/>
    </row>
    <row r="4673" spans="4:5" ht="15.75">
      <c r="D4673" s="533"/>
      <c r="E4673" s="533"/>
    </row>
    <row r="4674" spans="4:5" ht="15.75">
      <c r="D4674" s="533"/>
      <c r="E4674" s="533"/>
    </row>
    <row r="4675" spans="4:5" ht="15.75">
      <c r="D4675" s="533"/>
      <c r="E4675" s="533"/>
    </row>
    <row r="4676" spans="4:5" ht="15.75">
      <c r="D4676" s="533"/>
      <c r="E4676" s="533"/>
    </row>
    <row r="4677" spans="4:5" ht="15.75">
      <c r="D4677" s="533"/>
      <c r="E4677" s="533"/>
    </row>
    <row r="4678" spans="4:5" ht="15.75">
      <c r="D4678" s="533"/>
      <c r="E4678" s="533"/>
    </row>
    <row r="4679" spans="4:5" ht="15.75">
      <c r="D4679" s="533"/>
      <c r="E4679" s="533"/>
    </row>
    <row r="4680" spans="4:5" ht="15.75">
      <c r="D4680" s="533"/>
      <c r="E4680" s="533"/>
    </row>
    <row r="4681" spans="4:5" ht="15.75">
      <c r="D4681" s="533"/>
      <c r="E4681" s="533"/>
    </row>
    <row r="4682" spans="4:5" ht="15.75">
      <c r="D4682" s="533"/>
      <c r="E4682" s="533"/>
    </row>
    <row r="4683" spans="4:5" ht="15.75">
      <c r="D4683" s="533"/>
      <c r="E4683" s="533"/>
    </row>
    <row r="4684" spans="4:5" ht="15.75">
      <c r="D4684" s="533"/>
      <c r="E4684" s="533"/>
    </row>
    <row r="4685" spans="4:5" ht="15.75">
      <c r="D4685" s="533"/>
      <c r="E4685" s="533"/>
    </row>
    <row r="4686" spans="4:5" ht="15.75">
      <c r="D4686" s="533"/>
      <c r="E4686" s="533"/>
    </row>
    <row r="4687" spans="4:5" ht="15.75">
      <c r="D4687" s="533"/>
      <c r="E4687" s="533"/>
    </row>
    <row r="4688" spans="4:5" ht="15.75">
      <c r="D4688" s="533"/>
      <c r="E4688" s="533"/>
    </row>
    <row r="4689" spans="4:5" ht="15.75">
      <c r="D4689" s="533"/>
      <c r="E4689" s="533"/>
    </row>
    <row r="4690" spans="4:5" ht="15.75">
      <c r="D4690" s="533"/>
      <c r="E4690" s="533"/>
    </row>
    <row r="4691" spans="4:5" ht="15.75">
      <c r="D4691" s="533"/>
      <c r="E4691" s="533"/>
    </row>
    <row r="4692" spans="4:5" ht="15.75">
      <c r="D4692" s="533"/>
      <c r="E4692" s="533"/>
    </row>
    <row r="4693" spans="4:5" ht="15.75">
      <c r="D4693" s="533"/>
      <c r="E4693" s="533"/>
    </row>
    <row r="4694" spans="4:5" ht="15.75">
      <c r="D4694" s="533"/>
      <c r="E4694" s="533"/>
    </row>
    <row r="4695" spans="4:5" ht="15.75">
      <c r="D4695" s="533"/>
      <c r="E4695" s="533"/>
    </row>
    <row r="4696" spans="4:5" ht="15.75">
      <c r="D4696" s="533"/>
      <c r="E4696" s="533"/>
    </row>
    <row r="4697" spans="4:5" ht="15.75">
      <c r="D4697" s="533"/>
      <c r="E4697" s="533"/>
    </row>
    <row r="4698" spans="4:5" ht="15.75">
      <c r="D4698" s="533"/>
      <c r="E4698" s="533"/>
    </row>
    <row r="4699" spans="4:5" ht="15.75">
      <c r="D4699" s="533"/>
      <c r="E4699" s="533"/>
    </row>
    <row r="4700" spans="4:5" ht="15.75">
      <c r="D4700" s="533"/>
      <c r="E4700" s="533"/>
    </row>
    <row r="4701" spans="4:5" ht="15.75">
      <c r="D4701" s="533"/>
      <c r="E4701" s="533"/>
    </row>
    <row r="4702" spans="4:5" ht="15.75">
      <c r="D4702" s="533"/>
      <c r="E4702" s="533"/>
    </row>
    <row r="4703" spans="4:5" ht="15.75">
      <c r="D4703" s="533"/>
      <c r="E4703" s="533"/>
    </row>
    <row r="4704" spans="4:5" ht="15.75">
      <c r="D4704" s="533"/>
      <c r="E4704" s="533"/>
    </row>
    <row r="4705" spans="4:5" ht="15.75">
      <c r="D4705" s="533"/>
      <c r="E4705" s="533"/>
    </row>
    <row r="4706" spans="4:5" ht="15.75">
      <c r="D4706" s="533"/>
      <c r="E4706" s="533"/>
    </row>
    <row r="4707" spans="4:5" ht="15.75">
      <c r="D4707" s="533"/>
      <c r="E4707" s="533"/>
    </row>
    <row r="4708" spans="4:5" ht="15.75">
      <c r="D4708" s="533"/>
      <c r="E4708" s="533"/>
    </row>
    <row r="4709" spans="4:5" ht="15.75">
      <c r="D4709" s="533"/>
      <c r="E4709" s="533"/>
    </row>
    <row r="4710" spans="4:5" ht="15.75">
      <c r="D4710" s="533"/>
      <c r="E4710" s="533"/>
    </row>
    <row r="4711" spans="4:5" ht="15.75">
      <c r="D4711" s="533"/>
      <c r="E4711" s="533"/>
    </row>
    <row r="4712" spans="4:5" ht="15.75">
      <c r="D4712" s="533"/>
      <c r="E4712" s="533"/>
    </row>
    <row r="4713" spans="4:5" ht="15.75">
      <c r="D4713" s="533"/>
      <c r="E4713" s="533"/>
    </row>
    <row r="4714" spans="4:5" ht="15.75">
      <c r="D4714" s="533"/>
      <c r="E4714" s="533"/>
    </row>
    <row r="4715" spans="4:5" ht="15.75">
      <c r="D4715" s="533"/>
      <c r="E4715" s="533"/>
    </row>
    <row r="4716" spans="4:5" ht="15.75">
      <c r="D4716" s="533"/>
      <c r="E4716" s="533"/>
    </row>
    <row r="4717" spans="4:5" ht="15.75">
      <c r="D4717" s="533"/>
      <c r="E4717" s="533"/>
    </row>
    <row r="4718" spans="4:5" ht="15.75">
      <c r="D4718" s="533"/>
      <c r="E4718" s="533"/>
    </row>
    <row r="4719" spans="4:5" ht="15.75">
      <c r="D4719" s="533"/>
      <c r="E4719" s="533"/>
    </row>
    <row r="4720" spans="4:5" ht="15.75">
      <c r="D4720" s="533"/>
      <c r="E4720" s="533"/>
    </row>
    <row r="4721" spans="4:5" ht="15.75">
      <c r="D4721" s="533"/>
      <c r="E4721" s="533"/>
    </row>
    <row r="4722" spans="4:5" ht="15.75">
      <c r="D4722" s="533"/>
      <c r="E4722" s="533"/>
    </row>
    <row r="4723" spans="4:5" ht="15.75">
      <c r="D4723" s="533"/>
      <c r="E4723" s="533"/>
    </row>
    <row r="4724" spans="4:5" ht="15.75">
      <c r="D4724" s="533"/>
      <c r="E4724" s="533"/>
    </row>
    <row r="4725" spans="4:5" ht="15.75">
      <c r="D4725" s="533"/>
      <c r="E4725" s="533"/>
    </row>
    <row r="4726" spans="4:5" ht="15.75">
      <c r="D4726" s="533"/>
      <c r="E4726" s="533"/>
    </row>
    <row r="4727" spans="4:5" ht="15.75">
      <c r="D4727" s="533"/>
      <c r="E4727" s="533"/>
    </row>
    <row r="4728" spans="4:5" ht="15.75">
      <c r="D4728" s="533"/>
      <c r="E4728" s="533"/>
    </row>
    <row r="4729" spans="4:5" ht="15.75">
      <c r="D4729" s="533"/>
      <c r="E4729" s="533"/>
    </row>
    <row r="4730" spans="4:5" ht="15.75">
      <c r="D4730" s="533"/>
      <c r="E4730" s="533"/>
    </row>
    <row r="4731" spans="4:5" ht="15.75">
      <c r="D4731" s="533"/>
      <c r="E4731" s="533"/>
    </row>
    <row r="4732" spans="4:5" ht="15.75">
      <c r="D4732" s="533"/>
      <c r="E4732" s="533"/>
    </row>
    <row r="4733" spans="4:5" ht="15.75">
      <c r="D4733" s="533"/>
      <c r="E4733" s="533"/>
    </row>
    <row r="4734" spans="4:5" ht="15.75">
      <c r="D4734" s="533"/>
      <c r="E4734" s="533"/>
    </row>
    <row r="4735" spans="4:5" ht="15.75">
      <c r="D4735" s="533"/>
      <c r="E4735" s="533"/>
    </row>
    <row r="4736" spans="4:5" ht="15.75">
      <c r="D4736" s="533"/>
      <c r="E4736" s="533"/>
    </row>
    <row r="4737" spans="4:5" ht="15.75">
      <c r="D4737" s="533"/>
      <c r="E4737" s="533"/>
    </row>
    <row r="4738" spans="4:5" ht="15.75">
      <c r="D4738" s="533"/>
      <c r="E4738" s="533"/>
    </row>
    <row r="4739" spans="4:5" ht="15.75">
      <c r="D4739" s="533"/>
      <c r="E4739" s="533"/>
    </row>
    <row r="4740" spans="4:5" ht="15.75">
      <c r="D4740" s="533"/>
      <c r="E4740" s="533"/>
    </row>
    <row r="4741" spans="4:5" ht="15.75">
      <c r="D4741" s="533"/>
      <c r="E4741" s="533"/>
    </row>
    <row r="4742" spans="4:5" ht="15.75">
      <c r="D4742" s="533"/>
      <c r="E4742" s="533"/>
    </row>
    <row r="4743" spans="4:5" ht="15.75">
      <c r="D4743" s="533"/>
      <c r="E4743" s="533"/>
    </row>
    <row r="4744" spans="4:5" ht="15.75">
      <c r="D4744" s="533"/>
      <c r="E4744" s="533"/>
    </row>
    <row r="4745" spans="4:5" ht="15.75">
      <c r="D4745" s="533"/>
      <c r="E4745" s="533"/>
    </row>
    <row r="4746" spans="4:5" ht="15.75">
      <c r="D4746" s="533"/>
      <c r="E4746" s="533"/>
    </row>
    <row r="4747" spans="4:5" ht="15.75">
      <c r="D4747" s="533"/>
      <c r="E4747" s="533"/>
    </row>
    <row r="4748" spans="4:5" ht="15.75">
      <c r="D4748" s="533"/>
      <c r="E4748" s="533"/>
    </row>
    <row r="4749" spans="4:5" ht="15.75">
      <c r="D4749" s="533"/>
      <c r="E4749" s="533"/>
    </row>
    <row r="4750" spans="4:5" ht="15.75">
      <c r="D4750" s="533"/>
      <c r="E4750" s="533"/>
    </row>
    <row r="4751" spans="4:5" ht="15.75">
      <c r="D4751" s="533"/>
      <c r="E4751" s="533"/>
    </row>
    <row r="4752" spans="4:5" ht="15.75">
      <c r="D4752" s="533"/>
      <c r="E4752" s="533"/>
    </row>
    <row r="4753" spans="4:5" ht="15.75">
      <c r="D4753" s="533"/>
      <c r="E4753" s="533"/>
    </row>
    <row r="4754" spans="4:5" ht="15.75">
      <c r="D4754" s="533"/>
      <c r="E4754" s="533"/>
    </row>
    <row r="4755" spans="4:5" ht="15.75">
      <c r="D4755" s="533"/>
      <c r="E4755" s="533"/>
    </row>
    <row r="4756" spans="4:5" ht="15.75">
      <c r="D4756" s="533"/>
      <c r="E4756" s="533"/>
    </row>
    <row r="4757" spans="4:5" ht="15.75">
      <c r="D4757" s="533"/>
      <c r="E4757" s="533"/>
    </row>
    <row r="4758" spans="4:5" ht="15.75">
      <c r="D4758" s="533"/>
      <c r="E4758" s="533"/>
    </row>
    <row r="4759" spans="4:5" ht="15.75">
      <c r="D4759" s="533"/>
      <c r="E4759" s="533"/>
    </row>
    <row r="4760" spans="4:5" ht="15.75">
      <c r="D4760" s="533"/>
      <c r="E4760" s="533"/>
    </row>
    <row r="4761" spans="4:5" ht="15.75">
      <c r="D4761" s="533"/>
      <c r="E4761" s="533"/>
    </row>
    <row r="4762" spans="4:5" ht="15.75">
      <c r="D4762" s="533"/>
      <c r="E4762" s="533"/>
    </row>
    <row r="4763" spans="4:5" ht="15.75">
      <c r="D4763" s="533"/>
      <c r="E4763" s="533"/>
    </row>
    <row r="4764" spans="4:5" ht="15.75">
      <c r="D4764" s="533"/>
      <c r="E4764" s="533"/>
    </row>
    <row r="4765" spans="4:5" ht="15.75">
      <c r="D4765" s="533"/>
      <c r="E4765" s="533"/>
    </row>
    <row r="4766" spans="4:5" ht="15.75">
      <c r="D4766" s="533"/>
      <c r="E4766" s="533"/>
    </row>
    <row r="4767" spans="4:5" ht="15.75">
      <c r="D4767" s="533"/>
      <c r="E4767" s="533"/>
    </row>
    <row r="4768" spans="4:5" ht="15.75">
      <c r="D4768" s="533"/>
      <c r="E4768" s="533"/>
    </row>
    <row r="4769" spans="4:5" ht="15.75">
      <c r="D4769" s="533"/>
      <c r="E4769" s="533"/>
    </row>
    <row r="4770" spans="4:5" ht="15.75">
      <c r="D4770" s="533"/>
      <c r="E4770" s="533"/>
    </row>
    <row r="4771" spans="4:5" ht="15.75">
      <c r="D4771" s="533"/>
      <c r="E4771" s="533"/>
    </row>
    <row r="4772" spans="4:5" ht="15.75">
      <c r="D4772" s="533"/>
      <c r="E4772" s="533"/>
    </row>
    <row r="4773" spans="4:5" ht="15.75">
      <c r="D4773" s="533"/>
      <c r="E4773" s="533"/>
    </row>
    <row r="4774" spans="4:5" ht="15.75">
      <c r="D4774" s="533"/>
      <c r="E4774" s="533"/>
    </row>
    <row r="4775" spans="4:5" ht="15.75">
      <c r="D4775" s="533"/>
      <c r="E4775" s="533"/>
    </row>
    <row r="4776" spans="4:5" ht="15.75">
      <c r="D4776" s="533"/>
      <c r="E4776" s="533"/>
    </row>
    <row r="4777" spans="4:5" ht="15.75">
      <c r="D4777" s="533"/>
      <c r="E4777" s="533"/>
    </row>
    <row r="4778" spans="4:5" ht="15.75">
      <c r="D4778" s="533"/>
      <c r="E4778" s="533"/>
    </row>
    <row r="4779" spans="4:5" ht="15.75">
      <c r="D4779" s="533"/>
      <c r="E4779" s="533"/>
    </row>
    <row r="4780" spans="4:5" ht="15.75">
      <c r="D4780" s="533"/>
      <c r="E4780" s="533"/>
    </row>
    <row r="4781" spans="4:5" ht="15.75">
      <c r="D4781" s="533"/>
      <c r="E4781" s="533"/>
    </row>
    <row r="4782" spans="4:5" ht="15.75">
      <c r="D4782" s="533"/>
      <c r="E4782" s="533"/>
    </row>
    <row r="4783" spans="4:5" ht="15.75">
      <c r="D4783" s="533"/>
      <c r="E4783" s="533"/>
    </row>
    <row r="4784" spans="4:5" ht="15.75">
      <c r="D4784" s="533"/>
      <c r="E4784" s="533"/>
    </row>
    <row r="4785" spans="4:5" ht="15.75">
      <c r="D4785" s="533"/>
      <c r="E4785" s="533"/>
    </row>
    <row r="4786" spans="4:5" ht="15.75">
      <c r="D4786" s="533"/>
      <c r="E4786" s="533"/>
    </row>
    <row r="4787" spans="4:5" ht="15.75">
      <c r="D4787" s="533"/>
      <c r="E4787" s="533"/>
    </row>
    <row r="4788" spans="4:5" ht="15.75">
      <c r="D4788" s="533"/>
      <c r="E4788" s="533"/>
    </row>
    <row r="4789" spans="4:5" ht="15.75">
      <c r="D4789" s="533"/>
      <c r="E4789" s="533"/>
    </row>
    <row r="4790" spans="4:5" ht="15.75">
      <c r="D4790" s="533"/>
      <c r="E4790" s="533"/>
    </row>
    <row r="4791" spans="4:5" ht="15.75">
      <c r="D4791" s="533"/>
      <c r="E4791" s="533"/>
    </row>
    <row r="4792" spans="4:5" ht="15.75">
      <c r="D4792" s="533"/>
      <c r="E4792" s="533"/>
    </row>
    <row r="4793" spans="4:5" ht="15.75">
      <c r="D4793" s="533"/>
      <c r="E4793" s="533"/>
    </row>
    <row r="4794" spans="4:5" ht="15.75">
      <c r="D4794" s="533"/>
      <c r="E4794" s="533"/>
    </row>
    <row r="4795" spans="4:5" ht="15.75">
      <c r="D4795" s="533"/>
      <c r="E4795" s="533"/>
    </row>
    <row r="4796" spans="4:5" ht="15.75">
      <c r="D4796" s="533"/>
      <c r="E4796" s="533"/>
    </row>
    <row r="4797" spans="4:5" ht="15.75">
      <c r="D4797" s="533"/>
      <c r="E4797" s="533"/>
    </row>
    <row r="4798" spans="4:5" ht="15.75">
      <c r="D4798" s="533"/>
      <c r="E4798" s="533"/>
    </row>
    <row r="4799" spans="4:5" ht="15.75">
      <c r="D4799" s="533"/>
      <c r="E4799" s="533"/>
    </row>
    <row r="4800" spans="4:5" ht="15.75">
      <c r="D4800" s="533"/>
      <c r="E4800" s="533"/>
    </row>
    <row r="4801" spans="4:5" ht="15.75">
      <c r="D4801" s="533"/>
      <c r="E4801" s="533"/>
    </row>
    <row r="4802" spans="4:5" ht="15.75">
      <c r="D4802" s="533"/>
      <c r="E4802" s="533"/>
    </row>
    <row r="4803" spans="4:5" ht="15.75">
      <c r="D4803" s="533"/>
      <c r="E4803" s="533"/>
    </row>
    <row r="4804" spans="4:5" ht="15.75">
      <c r="D4804" s="533"/>
      <c r="E4804" s="533"/>
    </row>
    <row r="4805" spans="4:5" ht="15.75">
      <c r="D4805" s="533"/>
      <c r="E4805" s="533"/>
    </row>
    <row r="4806" spans="4:5" ht="15.75">
      <c r="D4806" s="533"/>
      <c r="E4806" s="533"/>
    </row>
    <row r="4807" spans="4:5" ht="15.75">
      <c r="D4807" s="533"/>
      <c r="E4807" s="533"/>
    </row>
    <row r="4808" spans="4:5" ht="15.75">
      <c r="D4808" s="533"/>
      <c r="E4808" s="533"/>
    </row>
    <row r="4809" spans="4:5" ht="15.75">
      <c r="D4809" s="533"/>
      <c r="E4809" s="533"/>
    </row>
    <row r="4810" spans="4:5" ht="15.75">
      <c r="D4810" s="533"/>
      <c r="E4810" s="533"/>
    </row>
    <row r="4811" spans="4:5" ht="15.75">
      <c r="D4811" s="533"/>
      <c r="E4811" s="533"/>
    </row>
    <row r="4812" spans="4:5" ht="15.75">
      <c r="D4812" s="533"/>
      <c r="E4812" s="533"/>
    </row>
    <row r="4813" spans="4:5" ht="15.75">
      <c r="D4813" s="533"/>
      <c r="E4813" s="533"/>
    </row>
    <row r="4814" spans="4:5" ht="15.75">
      <c r="D4814" s="533"/>
      <c r="E4814" s="533"/>
    </row>
    <row r="4815" spans="4:5" ht="15.75">
      <c r="D4815" s="533"/>
      <c r="E4815" s="533"/>
    </row>
    <row r="4816" spans="4:5" ht="15.75">
      <c r="D4816" s="533"/>
      <c r="E4816" s="533"/>
    </row>
    <row r="4817" spans="4:5" ht="15.75">
      <c r="D4817" s="533"/>
      <c r="E4817" s="533"/>
    </row>
    <row r="4818" spans="4:5" ht="15.75">
      <c r="D4818" s="533"/>
      <c r="E4818" s="533"/>
    </row>
    <row r="4819" spans="4:5" ht="15.75">
      <c r="D4819" s="533"/>
      <c r="E4819" s="533"/>
    </row>
    <row r="4820" spans="4:5" ht="15.75">
      <c r="D4820" s="533"/>
      <c r="E4820" s="533"/>
    </row>
    <row r="4821" spans="4:5" ht="15.75">
      <c r="D4821" s="533"/>
      <c r="E4821" s="533"/>
    </row>
    <row r="4822" spans="4:5" ht="15.75">
      <c r="D4822" s="533"/>
      <c r="E4822" s="533"/>
    </row>
    <row r="4823" spans="4:5" ht="15.75">
      <c r="D4823" s="533"/>
      <c r="E4823" s="533"/>
    </row>
    <row r="4824" spans="4:5" ht="15.75">
      <c r="D4824" s="533"/>
      <c r="E4824" s="533"/>
    </row>
    <row r="4825" spans="4:5" ht="15.75">
      <c r="D4825" s="533"/>
      <c r="E4825" s="533"/>
    </row>
    <row r="4826" spans="4:5" ht="15.75">
      <c r="D4826" s="533"/>
      <c r="E4826" s="533"/>
    </row>
    <row r="4827" spans="4:5" ht="15.75">
      <c r="D4827" s="533"/>
      <c r="E4827" s="533"/>
    </row>
    <row r="4828" spans="4:5" ht="15.75">
      <c r="D4828" s="533"/>
      <c r="E4828" s="533"/>
    </row>
    <row r="4829" spans="4:5" ht="15.75">
      <c r="D4829" s="533"/>
      <c r="E4829" s="533"/>
    </row>
    <row r="4830" spans="4:5" ht="15.75">
      <c r="D4830" s="533"/>
      <c r="E4830" s="533"/>
    </row>
    <row r="4831" spans="4:5" ht="15.75">
      <c r="D4831" s="533"/>
      <c r="E4831" s="533"/>
    </row>
    <row r="4832" spans="4:5" ht="15.75">
      <c r="D4832" s="533"/>
      <c r="E4832" s="533"/>
    </row>
    <row r="4833" spans="4:5" ht="15.75">
      <c r="D4833" s="533"/>
      <c r="E4833" s="533"/>
    </row>
    <row r="4834" spans="4:5" ht="15.75">
      <c r="D4834" s="533"/>
      <c r="E4834" s="533"/>
    </row>
    <row r="4835" spans="4:5" ht="15.75">
      <c r="D4835" s="533"/>
      <c r="E4835" s="533"/>
    </row>
    <row r="4836" spans="4:5" ht="15.75">
      <c r="D4836" s="533"/>
      <c r="E4836" s="533"/>
    </row>
    <row r="4837" spans="4:5" ht="15.75">
      <c r="D4837" s="533"/>
      <c r="E4837" s="533"/>
    </row>
    <row r="4838" spans="4:5" ht="15.75">
      <c r="D4838" s="533"/>
      <c r="E4838" s="533"/>
    </row>
    <row r="4839" spans="4:5" ht="15.75">
      <c r="D4839" s="533"/>
      <c r="E4839" s="533"/>
    </row>
    <row r="4840" spans="4:5" ht="15.75">
      <c r="D4840" s="533"/>
      <c r="E4840" s="533"/>
    </row>
    <row r="4841" spans="4:5" ht="15.75">
      <c r="D4841" s="533"/>
      <c r="E4841" s="533"/>
    </row>
    <row r="4842" spans="4:5" ht="15.75">
      <c r="D4842" s="533"/>
      <c r="E4842" s="533"/>
    </row>
    <row r="4843" spans="4:5" ht="15.75">
      <c r="D4843" s="533"/>
      <c r="E4843" s="533"/>
    </row>
    <row r="4844" spans="4:5" ht="15.75">
      <c r="D4844" s="533"/>
      <c r="E4844" s="533"/>
    </row>
    <row r="4845" spans="4:5" ht="15.75">
      <c r="D4845" s="533"/>
      <c r="E4845" s="533"/>
    </row>
    <row r="4846" spans="4:5" ht="15.75">
      <c r="D4846" s="533"/>
      <c r="E4846" s="533"/>
    </row>
    <row r="4847" spans="4:5" ht="15.75">
      <c r="D4847" s="533"/>
      <c r="E4847" s="533"/>
    </row>
    <row r="4848" spans="4:5" ht="15.75">
      <c r="D4848" s="533"/>
      <c r="E4848" s="533"/>
    </row>
    <row r="4849" spans="4:5" ht="15.75">
      <c r="D4849" s="533"/>
      <c r="E4849" s="533"/>
    </row>
    <row r="4850" spans="4:5" ht="15.75">
      <c r="D4850" s="533"/>
      <c r="E4850" s="533"/>
    </row>
    <row r="4851" spans="4:5" ht="15.75">
      <c r="D4851" s="533"/>
      <c r="E4851" s="533"/>
    </row>
    <row r="4852" spans="4:5" ht="15.75">
      <c r="D4852" s="533"/>
      <c r="E4852" s="533"/>
    </row>
    <row r="4853" spans="4:5" ht="15.75">
      <c r="D4853" s="533"/>
      <c r="E4853" s="533"/>
    </row>
    <row r="4854" spans="4:5" ht="15.75">
      <c r="D4854" s="533"/>
      <c r="E4854" s="533"/>
    </row>
    <row r="4855" spans="4:5" ht="15.75">
      <c r="D4855" s="533"/>
      <c r="E4855" s="533"/>
    </row>
    <row r="4856" spans="4:5" ht="15.75">
      <c r="D4856" s="533"/>
      <c r="E4856" s="533"/>
    </row>
    <row r="4857" spans="4:5" ht="15.75">
      <c r="D4857" s="533"/>
      <c r="E4857" s="533"/>
    </row>
    <row r="4858" spans="4:5" ht="15.75">
      <c r="D4858" s="533"/>
      <c r="E4858" s="533"/>
    </row>
    <row r="4859" spans="4:5" ht="15.75">
      <c r="D4859" s="533"/>
      <c r="E4859" s="533"/>
    </row>
    <row r="4860" spans="4:5" ht="15.75">
      <c r="D4860" s="533"/>
      <c r="E4860" s="533"/>
    </row>
    <row r="4861" spans="4:5" ht="15.75">
      <c r="D4861" s="533"/>
      <c r="E4861" s="533"/>
    </row>
    <row r="4862" spans="4:5" ht="15.75">
      <c r="D4862" s="533"/>
      <c r="E4862" s="533"/>
    </row>
    <row r="4863" spans="4:5" ht="15.75">
      <c r="D4863" s="533"/>
      <c r="E4863" s="533"/>
    </row>
    <row r="4864" spans="4:5" ht="15.75">
      <c r="D4864" s="533"/>
      <c r="E4864" s="533"/>
    </row>
    <row r="4865" spans="4:5" ht="15.75">
      <c r="D4865" s="533"/>
      <c r="E4865" s="533"/>
    </row>
    <row r="4866" spans="4:5" ht="15.75">
      <c r="D4866" s="533"/>
      <c r="E4866" s="533"/>
    </row>
    <row r="4867" spans="4:5" ht="15.75">
      <c r="D4867" s="533"/>
      <c r="E4867" s="533"/>
    </row>
    <row r="4868" spans="4:5" ht="15.75">
      <c r="D4868" s="533"/>
      <c r="E4868" s="533"/>
    </row>
    <row r="4869" spans="4:5" ht="15.75">
      <c r="D4869" s="533"/>
      <c r="E4869" s="533"/>
    </row>
    <row r="4870" spans="4:5" ht="15.75">
      <c r="D4870" s="533"/>
      <c r="E4870" s="533"/>
    </row>
    <row r="4871" spans="4:5" ht="15.75">
      <c r="D4871" s="533"/>
      <c r="E4871" s="533"/>
    </row>
    <row r="4872" spans="4:5" ht="15.75">
      <c r="D4872" s="533"/>
      <c r="E4872" s="533"/>
    </row>
    <row r="4873" spans="4:5" ht="15.75">
      <c r="D4873" s="533"/>
      <c r="E4873" s="533"/>
    </row>
    <row r="4874" spans="4:5" ht="15.75">
      <c r="D4874" s="533"/>
      <c r="E4874" s="533"/>
    </row>
    <row r="4875" spans="4:5" ht="15.75">
      <c r="D4875" s="533"/>
      <c r="E4875" s="533"/>
    </row>
    <row r="4876" spans="4:5" ht="15.75">
      <c r="D4876" s="533"/>
      <c r="E4876" s="533"/>
    </row>
    <row r="4877" spans="4:5" ht="15.75">
      <c r="D4877" s="533"/>
      <c r="E4877" s="533"/>
    </row>
    <row r="4878" spans="4:5" ht="15.75">
      <c r="D4878" s="533"/>
      <c r="E4878" s="533"/>
    </row>
    <row r="4879" spans="4:5" ht="15.75">
      <c r="D4879" s="533"/>
      <c r="E4879" s="533"/>
    </row>
    <row r="4880" spans="4:5" ht="15.75">
      <c r="D4880" s="533"/>
      <c r="E4880" s="533"/>
    </row>
    <row r="4881" spans="4:5" ht="15.75">
      <c r="D4881" s="533"/>
      <c r="E4881" s="533"/>
    </row>
    <row r="4882" spans="4:5" ht="15.75">
      <c r="D4882" s="533"/>
      <c r="E4882" s="533"/>
    </row>
    <row r="4883" spans="4:5" ht="15.75">
      <c r="D4883" s="533"/>
      <c r="E4883" s="533"/>
    </row>
    <row r="4884" spans="4:5" ht="15.75">
      <c r="D4884" s="533"/>
      <c r="E4884" s="533"/>
    </row>
    <row r="4885" spans="4:5" ht="15.75">
      <c r="D4885" s="533"/>
      <c r="E4885" s="533"/>
    </row>
    <row r="4886" spans="4:5" ht="15.75">
      <c r="D4886" s="533"/>
      <c r="E4886" s="533"/>
    </row>
    <row r="4887" spans="4:5" ht="15.75">
      <c r="D4887" s="533"/>
      <c r="E4887" s="533"/>
    </row>
    <row r="4888" spans="4:5" ht="15.75">
      <c r="D4888" s="533"/>
      <c r="E4888" s="533"/>
    </row>
    <row r="4889" spans="4:5" ht="15.75">
      <c r="D4889" s="533"/>
      <c r="E4889" s="533"/>
    </row>
    <row r="4890" spans="4:5" ht="15.75">
      <c r="D4890" s="533"/>
      <c r="E4890" s="533"/>
    </row>
    <row r="4891" spans="4:5" ht="15.75">
      <c r="D4891" s="533"/>
      <c r="E4891" s="533"/>
    </row>
    <row r="4892" spans="4:5" ht="15.75">
      <c r="D4892" s="533"/>
      <c r="E4892" s="533"/>
    </row>
    <row r="4893" spans="4:5" ht="15.75">
      <c r="D4893" s="533"/>
      <c r="E4893" s="533"/>
    </row>
    <row r="4894" spans="4:5" ht="15.75">
      <c r="D4894" s="533"/>
      <c r="E4894" s="533"/>
    </row>
    <row r="4895" spans="4:5" ht="15.75">
      <c r="D4895" s="533"/>
      <c r="E4895" s="533"/>
    </row>
    <row r="4896" spans="4:5" ht="15.75">
      <c r="D4896" s="533"/>
      <c r="E4896" s="533"/>
    </row>
    <row r="4897" spans="4:5" ht="15.75">
      <c r="D4897" s="533"/>
      <c r="E4897" s="533"/>
    </row>
    <row r="4898" spans="4:5" ht="15.75">
      <c r="D4898" s="533"/>
      <c r="E4898" s="533"/>
    </row>
    <row r="4899" spans="4:5" ht="15.75">
      <c r="D4899" s="533"/>
      <c r="E4899" s="533"/>
    </row>
    <row r="4900" spans="4:5" ht="15.75">
      <c r="D4900" s="533"/>
      <c r="E4900" s="533"/>
    </row>
    <row r="4901" spans="4:5" ht="15.75">
      <c r="D4901" s="533"/>
      <c r="E4901" s="533"/>
    </row>
    <row r="4902" spans="4:5" ht="15.75">
      <c r="D4902" s="533"/>
      <c r="E4902" s="533"/>
    </row>
    <row r="4903" spans="4:5" ht="15.75">
      <c r="D4903" s="533"/>
      <c r="E4903" s="533"/>
    </row>
    <row r="4904" spans="4:5" ht="15.75">
      <c r="D4904" s="533"/>
      <c r="E4904" s="533"/>
    </row>
    <row r="4905" spans="4:5" ht="15.75">
      <c r="D4905" s="533"/>
      <c r="E4905" s="533"/>
    </row>
    <row r="4906" spans="4:5" ht="15.75">
      <c r="D4906" s="533"/>
      <c r="E4906" s="533"/>
    </row>
    <row r="4907" spans="4:5" ht="15.75">
      <c r="D4907" s="533"/>
      <c r="E4907" s="533"/>
    </row>
    <row r="4908" spans="4:5" ht="15.75">
      <c r="D4908" s="533"/>
      <c r="E4908" s="533"/>
    </row>
    <row r="4909" spans="4:5" ht="15.75">
      <c r="D4909" s="533"/>
      <c r="E4909" s="533"/>
    </row>
    <row r="4910" spans="4:5" ht="15.75">
      <c r="D4910" s="533"/>
      <c r="E4910" s="533"/>
    </row>
    <row r="4911" spans="4:5" ht="15.75">
      <c r="D4911" s="533"/>
      <c r="E4911" s="533"/>
    </row>
    <row r="4912" spans="4:5" ht="15.75">
      <c r="D4912" s="533"/>
      <c r="E4912" s="533"/>
    </row>
    <row r="4913" spans="4:5" ht="15.75">
      <c r="D4913" s="533"/>
      <c r="E4913" s="533"/>
    </row>
    <row r="4914" spans="4:5" ht="15.75">
      <c r="D4914" s="533"/>
      <c r="E4914" s="533"/>
    </row>
    <row r="4915" spans="4:5" ht="15.75">
      <c r="D4915" s="533"/>
      <c r="E4915" s="533"/>
    </row>
    <row r="4916" spans="4:5" ht="15.75">
      <c r="D4916" s="533"/>
      <c r="E4916" s="533"/>
    </row>
    <row r="4917" spans="4:5" ht="15.75">
      <c r="D4917" s="533"/>
      <c r="E4917" s="533"/>
    </row>
    <row r="4918" spans="4:5" ht="15.75">
      <c r="D4918" s="533"/>
      <c r="E4918" s="533"/>
    </row>
    <row r="4919" spans="4:5" ht="15.75">
      <c r="D4919" s="533"/>
      <c r="E4919" s="533"/>
    </row>
    <row r="4920" spans="4:5" ht="15.75">
      <c r="D4920" s="533"/>
      <c r="E4920" s="533"/>
    </row>
    <row r="4921" spans="4:5" ht="15.75">
      <c r="D4921" s="533"/>
      <c r="E4921" s="533"/>
    </row>
    <row r="4922" spans="4:5" ht="15.75">
      <c r="D4922" s="533"/>
      <c r="E4922" s="533"/>
    </row>
    <row r="4923" spans="4:5" ht="15.75">
      <c r="D4923" s="533"/>
      <c r="E4923" s="533"/>
    </row>
    <row r="4924" spans="4:5" ht="15.75">
      <c r="D4924" s="533"/>
      <c r="E4924" s="533"/>
    </row>
    <row r="4925" spans="4:5" ht="15.75">
      <c r="D4925" s="533"/>
      <c r="E4925" s="533"/>
    </row>
    <row r="4926" spans="4:5" ht="15.75">
      <c r="D4926" s="533"/>
      <c r="E4926" s="533"/>
    </row>
    <row r="4927" spans="4:5" ht="15.75">
      <c r="D4927" s="533"/>
      <c r="E4927" s="533"/>
    </row>
    <row r="4928" spans="4:5" ht="15.75">
      <c r="D4928" s="533"/>
      <c r="E4928" s="533"/>
    </row>
    <row r="4929" spans="4:5" ht="15.75">
      <c r="D4929" s="533"/>
      <c r="E4929" s="533"/>
    </row>
    <row r="4930" spans="4:5" ht="15.75">
      <c r="D4930" s="533"/>
      <c r="E4930" s="533"/>
    </row>
    <row r="4931" spans="4:5" ht="15.75">
      <c r="D4931" s="533"/>
      <c r="E4931" s="533"/>
    </row>
    <row r="4932" spans="4:5" ht="15.75">
      <c r="D4932" s="533"/>
      <c r="E4932" s="533"/>
    </row>
    <row r="4933" spans="4:5" ht="15.75">
      <c r="D4933" s="533"/>
      <c r="E4933" s="533"/>
    </row>
    <row r="4934" spans="4:5" ht="15.75">
      <c r="D4934" s="533"/>
      <c r="E4934" s="533"/>
    </row>
    <row r="4935" spans="4:5" ht="15.75">
      <c r="D4935" s="533"/>
      <c r="E4935" s="533"/>
    </row>
    <row r="4936" spans="4:5" ht="15.75">
      <c r="D4936" s="533"/>
      <c r="E4936" s="533"/>
    </row>
    <row r="4937" spans="4:5" ht="15.75">
      <c r="D4937" s="533"/>
      <c r="E4937" s="533"/>
    </row>
    <row r="4938" spans="4:5" ht="15.75">
      <c r="D4938" s="533"/>
      <c r="E4938" s="533"/>
    </row>
    <row r="4939" spans="4:5" ht="15.75">
      <c r="D4939" s="533"/>
      <c r="E4939" s="533"/>
    </row>
    <row r="4940" spans="4:5" ht="15.75">
      <c r="D4940" s="533"/>
      <c r="E4940" s="533"/>
    </row>
    <row r="4941" spans="4:5" ht="15.75">
      <c r="D4941" s="533"/>
      <c r="E4941" s="533"/>
    </row>
    <row r="4942" spans="4:5" ht="15.75">
      <c r="D4942" s="533"/>
      <c r="E4942" s="533"/>
    </row>
    <row r="4943" spans="4:5" ht="15.75">
      <c r="D4943" s="533"/>
      <c r="E4943" s="533"/>
    </row>
    <row r="4944" spans="4:5" ht="15.75">
      <c r="D4944" s="533"/>
      <c r="E4944" s="533"/>
    </row>
    <row r="4945" spans="4:5" ht="15.75">
      <c r="D4945" s="533"/>
      <c r="E4945" s="533"/>
    </row>
    <row r="4946" spans="4:5" ht="15.75">
      <c r="D4946" s="533"/>
      <c r="E4946" s="533"/>
    </row>
    <row r="4947" spans="4:5" ht="15.75">
      <c r="D4947" s="533"/>
      <c r="E4947" s="533"/>
    </row>
    <row r="4948" spans="4:5" ht="15.75">
      <c r="D4948" s="533"/>
      <c r="E4948" s="533"/>
    </row>
    <row r="4949" spans="4:5" ht="15.75">
      <c r="D4949" s="533"/>
      <c r="E4949" s="533"/>
    </row>
    <row r="4950" spans="4:5" ht="15.75">
      <c r="D4950" s="533"/>
      <c r="E4950" s="533"/>
    </row>
    <row r="4951" spans="4:5" ht="15.75">
      <c r="D4951" s="533"/>
      <c r="E4951" s="533"/>
    </row>
    <row r="4952" spans="4:5" ht="15.75">
      <c r="D4952" s="533"/>
      <c r="E4952" s="533"/>
    </row>
    <row r="4953" spans="4:5" ht="15.75">
      <c r="D4953" s="533"/>
      <c r="E4953" s="533"/>
    </row>
    <row r="4954" spans="4:5" ht="15.75">
      <c r="D4954" s="533"/>
      <c r="E4954" s="533"/>
    </row>
    <row r="4955" spans="4:5" ht="15.75">
      <c r="D4955" s="533"/>
      <c r="E4955" s="533"/>
    </row>
    <row r="4956" spans="4:5" ht="15.75">
      <c r="D4956" s="533"/>
      <c r="E4956" s="533"/>
    </row>
    <row r="4957" spans="4:5" ht="15.75">
      <c r="D4957" s="533"/>
      <c r="E4957" s="533"/>
    </row>
    <row r="4958" spans="4:5" ht="15.75">
      <c r="D4958" s="533"/>
      <c r="E4958" s="533"/>
    </row>
    <row r="4959" spans="4:5" ht="15.75">
      <c r="D4959" s="533"/>
      <c r="E4959" s="533"/>
    </row>
    <row r="4960" spans="4:5" ht="15.75">
      <c r="D4960" s="533"/>
      <c r="E4960" s="533"/>
    </row>
    <row r="4961" spans="4:5" ht="15.75">
      <c r="D4961" s="533"/>
      <c r="E4961" s="533"/>
    </row>
    <row r="4962" spans="4:5" ht="15.75">
      <c r="D4962" s="533"/>
      <c r="E4962" s="533"/>
    </row>
    <row r="4963" spans="4:5" ht="15.75">
      <c r="D4963" s="533"/>
      <c r="E4963" s="533"/>
    </row>
    <row r="4964" spans="4:5" ht="15.75">
      <c r="D4964" s="533"/>
      <c r="E4964" s="533"/>
    </row>
    <row r="4965" spans="4:5" ht="15.75">
      <c r="D4965" s="533"/>
      <c r="E4965" s="533"/>
    </row>
    <row r="4966" spans="4:5" ht="15.75">
      <c r="D4966" s="533"/>
      <c r="E4966" s="533"/>
    </row>
    <row r="4967" spans="4:5" ht="15.75">
      <c r="D4967" s="533"/>
      <c r="E4967" s="533"/>
    </row>
    <row r="4968" spans="4:5" ht="15.75">
      <c r="D4968" s="533"/>
      <c r="E4968" s="533"/>
    </row>
    <row r="4969" spans="4:5" ht="15.75">
      <c r="D4969" s="533"/>
      <c r="E4969" s="533"/>
    </row>
    <row r="4970" spans="4:5" ht="15.75">
      <c r="D4970" s="533"/>
      <c r="E4970" s="533"/>
    </row>
    <row r="4971" spans="4:5" ht="15.75">
      <c r="D4971" s="533"/>
      <c r="E4971" s="533"/>
    </row>
    <row r="4972" spans="4:5" ht="15.75">
      <c r="D4972" s="533"/>
      <c r="E4972" s="533"/>
    </row>
    <row r="4973" spans="4:5" ht="15.75">
      <c r="D4973" s="533"/>
      <c r="E4973" s="533"/>
    </row>
    <row r="4974" spans="4:5" ht="15.75">
      <c r="D4974" s="533"/>
      <c r="E4974" s="533"/>
    </row>
    <row r="4975" spans="4:5" ht="15.75">
      <c r="D4975" s="533"/>
      <c r="E4975" s="533"/>
    </row>
    <row r="4976" spans="4:5" ht="15.75">
      <c r="D4976" s="533"/>
      <c r="E4976" s="533"/>
    </row>
    <row r="4977" spans="4:5" ht="15.75">
      <c r="D4977" s="533"/>
      <c r="E4977" s="533"/>
    </row>
    <row r="4978" spans="4:5" ht="15.75">
      <c r="D4978" s="533"/>
      <c r="E4978" s="533"/>
    </row>
    <row r="4979" spans="4:5" ht="15.75">
      <c r="D4979" s="533"/>
      <c r="E4979" s="533"/>
    </row>
    <row r="4980" spans="4:5" ht="15.75">
      <c r="D4980" s="533"/>
      <c r="E4980" s="533"/>
    </row>
    <row r="4981" spans="4:5" ht="15.75">
      <c r="D4981" s="533"/>
      <c r="E4981" s="533"/>
    </row>
    <row r="4982" spans="4:5" ht="15.75">
      <c r="D4982" s="533"/>
      <c r="E4982" s="533"/>
    </row>
    <row r="4983" spans="4:5" ht="15.75">
      <c r="D4983" s="533"/>
      <c r="E4983" s="533"/>
    </row>
    <row r="4984" spans="4:5" ht="15.75">
      <c r="D4984" s="533"/>
      <c r="E4984" s="533"/>
    </row>
    <row r="4985" spans="4:5" ht="15.75">
      <c r="D4985" s="533"/>
      <c r="E4985" s="533"/>
    </row>
    <row r="4986" spans="4:5" ht="15.75">
      <c r="D4986" s="533"/>
      <c r="E4986" s="533"/>
    </row>
    <row r="4987" spans="4:5" ht="15.75">
      <c r="D4987" s="533"/>
      <c r="E4987" s="533"/>
    </row>
    <row r="4988" spans="4:5" ht="15.75">
      <c r="D4988" s="533"/>
      <c r="E4988" s="533"/>
    </row>
    <row r="4989" spans="4:5" ht="15.75">
      <c r="D4989" s="533"/>
      <c r="E4989" s="533"/>
    </row>
    <row r="4990" spans="4:5" ht="15.75">
      <c r="D4990" s="533"/>
      <c r="E4990" s="533"/>
    </row>
    <row r="4991" spans="4:5" ht="15.75">
      <c r="D4991" s="533"/>
      <c r="E4991" s="533"/>
    </row>
    <row r="4992" spans="4:5" ht="15.75">
      <c r="D4992" s="533"/>
      <c r="E4992" s="533"/>
    </row>
    <row r="4993" spans="4:5" ht="15.75">
      <c r="D4993" s="533"/>
      <c r="E4993" s="533"/>
    </row>
    <row r="4994" spans="4:5" ht="15.75">
      <c r="D4994" s="533"/>
      <c r="E4994" s="533"/>
    </row>
    <row r="4995" spans="4:5" ht="15.75">
      <c r="D4995" s="533"/>
      <c r="E4995" s="533"/>
    </row>
    <row r="4996" spans="4:5" ht="15.75">
      <c r="D4996" s="533"/>
      <c r="E4996" s="533"/>
    </row>
    <row r="4997" spans="4:5" ht="15.75">
      <c r="D4997" s="533"/>
      <c r="E4997" s="533"/>
    </row>
    <row r="4998" spans="4:5" ht="15.75">
      <c r="D4998" s="533"/>
      <c r="E4998" s="533"/>
    </row>
    <row r="4999" spans="4:5" ht="15.75">
      <c r="D4999" s="533"/>
      <c r="E4999" s="533"/>
    </row>
    <row r="5000" spans="4:5" ht="15.75">
      <c r="D5000" s="533"/>
      <c r="E5000" s="533"/>
    </row>
    <row r="5001" spans="4:5" ht="15.75">
      <c r="D5001" s="533"/>
      <c r="E5001" s="533"/>
    </row>
    <row r="5002" spans="4:5" ht="15.75">
      <c r="D5002" s="533"/>
      <c r="E5002" s="533"/>
    </row>
    <row r="5003" spans="4:5" ht="15.75">
      <c r="D5003" s="533"/>
      <c r="E5003" s="533"/>
    </row>
    <row r="5004" spans="4:5" ht="15.75">
      <c r="D5004" s="533"/>
      <c r="E5004" s="533"/>
    </row>
    <row r="5005" spans="4:5" ht="15.75">
      <c r="D5005" s="533"/>
      <c r="E5005" s="533"/>
    </row>
    <row r="5006" spans="4:5" ht="15.75">
      <c r="D5006" s="533"/>
      <c r="E5006" s="533"/>
    </row>
    <row r="5007" spans="4:5" ht="15.75">
      <c r="D5007" s="533"/>
      <c r="E5007" s="533"/>
    </row>
    <row r="5008" spans="4:5" ht="15.75">
      <c r="D5008" s="533"/>
      <c r="E5008" s="533"/>
    </row>
    <row r="5009" spans="4:5" ht="15.75">
      <c r="D5009" s="533"/>
      <c r="E5009" s="533"/>
    </row>
    <row r="5010" spans="4:5" ht="15.75">
      <c r="D5010" s="533"/>
      <c r="E5010" s="533"/>
    </row>
    <row r="5011" spans="4:5" ht="15.75">
      <c r="D5011" s="533"/>
      <c r="E5011" s="533"/>
    </row>
    <row r="5012" spans="4:5" ht="15.75">
      <c r="D5012" s="533"/>
      <c r="E5012" s="533"/>
    </row>
    <row r="5013" spans="4:5" ht="15.75">
      <c r="D5013" s="533"/>
      <c r="E5013" s="533"/>
    </row>
    <row r="5014" spans="4:5" ht="15.75">
      <c r="D5014" s="533"/>
      <c r="E5014" s="533"/>
    </row>
    <row r="5015" spans="4:5" ht="15.75">
      <c r="D5015" s="533"/>
      <c r="E5015" s="533"/>
    </row>
    <row r="5016" spans="4:5" ht="15.75">
      <c r="D5016" s="533"/>
      <c r="E5016" s="533"/>
    </row>
    <row r="5017" spans="4:5" ht="15.75">
      <c r="D5017" s="533"/>
      <c r="E5017" s="533"/>
    </row>
    <row r="5018" spans="4:5" ht="15.75">
      <c r="D5018" s="533"/>
      <c r="E5018" s="533"/>
    </row>
    <row r="5019" spans="4:5" ht="15.75">
      <c r="D5019" s="533"/>
      <c r="E5019" s="533"/>
    </row>
    <row r="5020" spans="4:5" ht="15.75">
      <c r="D5020" s="533"/>
      <c r="E5020" s="533"/>
    </row>
    <row r="5021" spans="4:5" ht="15.75">
      <c r="D5021" s="533"/>
      <c r="E5021" s="533"/>
    </row>
    <row r="5022" spans="4:5" ht="15.75">
      <c r="D5022" s="533"/>
      <c r="E5022" s="533"/>
    </row>
    <row r="5023" spans="4:5" ht="15.75">
      <c r="D5023" s="533"/>
      <c r="E5023" s="533"/>
    </row>
    <row r="5024" spans="4:5" ht="15.75">
      <c r="D5024" s="533"/>
      <c r="E5024" s="533"/>
    </row>
    <row r="5025" spans="4:5" ht="15.75">
      <c r="D5025" s="533"/>
      <c r="E5025" s="533"/>
    </row>
    <row r="5026" spans="4:5" ht="15.75">
      <c r="D5026" s="533"/>
      <c r="E5026" s="533"/>
    </row>
    <row r="5027" spans="4:5" ht="15.75">
      <c r="D5027" s="533"/>
      <c r="E5027" s="533"/>
    </row>
    <row r="5028" spans="4:5" ht="15.75">
      <c r="D5028" s="533"/>
      <c r="E5028" s="533"/>
    </row>
    <row r="5029" spans="4:5" ht="15.75">
      <c r="D5029" s="533"/>
      <c r="E5029" s="533"/>
    </row>
    <row r="5030" spans="4:5" ht="15.75">
      <c r="D5030" s="533"/>
      <c r="E5030" s="533"/>
    </row>
    <row r="5031" spans="4:5" ht="15.75">
      <c r="D5031" s="533"/>
      <c r="E5031" s="533"/>
    </row>
    <row r="5032" spans="4:5" ht="15.75">
      <c r="D5032" s="533"/>
      <c r="E5032" s="533"/>
    </row>
    <row r="5033" spans="4:5" ht="15.75">
      <c r="D5033" s="533"/>
      <c r="E5033" s="533"/>
    </row>
    <row r="5034" spans="4:5" ht="15.75">
      <c r="D5034" s="533"/>
      <c r="E5034" s="533"/>
    </row>
    <row r="5035" spans="4:5" ht="15.75">
      <c r="D5035" s="533"/>
      <c r="E5035" s="533"/>
    </row>
    <row r="5036" spans="4:5" ht="15.75">
      <c r="D5036" s="533"/>
      <c r="E5036" s="533"/>
    </row>
    <row r="5037" spans="4:5" ht="15.75">
      <c r="D5037" s="533"/>
      <c r="E5037" s="533"/>
    </row>
    <row r="5038" spans="4:5" ht="15.75">
      <c r="D5038" s="533"/>
      <c r="E5038" s="533"/>
    </row>
    <row r="5039" spans="4:5" ht="15.75">
      <c r="D5039" s="533"/>
      <c r="E5039" s="533"/>
    </row>
    <row r="5040" spans="4:5" ht="15.75">
      <c r="D5040" s="533"/>
      <c r="E5040" s="533"/>
    </row>
    <row r="5041" spans="4:5" ht="15.75">
      <c r="D5041" s="533"/>
      <c r="E5041" s="533"/>
    </row>
    <row r="5042" spans="4:5" ht="15.75">
      <c r="D5042" s="533"/>
      <c r="E5042" s="533"/>
    </row>
    <row r="5043" spans="4:5" ht="15.75">
      <c r="D5043" s="533"/>
      <c r="E5043" s="533"/>
    </row>
    <row r="5044" spans="4:5" ht="15.75">
      <c r="D5044" s="533"/>
      <c r="E5044" s="533"/>
    </row>
    <row r="5045" spans="4:5" ht="15.75">
      <c r="D5045" s="533"/>
      <c r="E5045" s="533"/>
    </row>
    <row r="5046" spans="4:5" ht="15.75">
      <c r="D5046" s="533"/>
      <c r="E5046" s="533"/>
    </row>
    <row r="5047" spans="4:5" ht="15.75">
      <c r="D5047" s="533"/>
      <c r="E5047" s="533"/>
    </row>
    <row r="5048" spans="4:5" ht="15.75">
      <c r="D5048" s="533"/>
      <c r="E5048" s="533"/>
    </row>
    <row r="5049" spans="4:5" ht="15.75">
      <c r="D5049" s="533"/>
      <c r="E5049" s="533"/>
    </row>
    <row r="5050" spans="4:5" ht="15.75">
      <c r="D5050" s="533"/>
      <c r="E5050" s="533"/>
    </row>
    <row r="5051" spans="4:5" ht="15.75">
      <c r="D5051" s="533"/>
      <c r="E5051" s="533"/>
    </row>
    <row r="5052" spans="4:5" ht="15.75">
      <c r="D5052" s="533"/>
      <c r="E5052" s="533"/>
    </row>
    <row r="5053" spans="4:5" ht="15.75">
      <c r="D5053" s="533"/>
      <c r="E5053" s="533"/>
    </row>
    <row r="5054" spans="4:5" ht="15.75">
      <c r="D5054" s="533"/>
      <c r="E5054" s="533"/>
    </row>
    <row r="5055" spans="4:5" ht="15.75">
      <c r="D5055" s="533"/>
      <c r="E5055" s="533"/>
    </row>
    <row r="5056" spans="4:5" ht="15.75">
      <c r="D5056" s="533"/>
      <c r="E5056" s="533"/>
    </row>
    <row r="5057" spans="4:5" ht="15.75">
      <c r="D5057" s="533"/>
      <c r="E5057" s="533"/>
    </row>
    <row r="5058" spans="4:5" ht="15.75">
      <c r="D5058" s="533"/>
      <c r="E5058" s="533"/>
    </row>
    <row r="5059" spans="4:5" ht="15.75">
      <c r="D5059" s="533"/>
      <c r="E5059" s="533"/>
    </row>
    <row r="5060" spans="4:5" ht="15.75">
      <c r="D5060" s="533"/>
      <c r="E5060" s="533"/>
    </row>
    <row r="5061" spans="4:5" ht="15.75">
      <c r="D5061" s="533"/>
      <c r="E5061" s="533"/>
    </row>
    <row r="5062" spans="4:5" ht="15.75">
      <c r="D5062" s="533"/>
      <c r="E5062" s="533"/>
    </row>
    <row r="5063" spans="4:5" ht="15.75">
      <c r="D5063" s="533"/>
      <c r="E5063" s="533"/>
    </row>
    <row r="5064" spans="4:5" ht="15.75">
      <c r="D5064" s="533"/>
      <c r="E5064" s="533"/>
    </row>
    <row r="5065" spans="4:5" ht="15.75">
      <c r="D5065" s="533"/>
      <c r="E5065" s="533"/>
    </row>
    <row r="5066" spans="4:5" ht="15.75">
      <c r="D5066" s="533"/>
      <c r="E5066" s="533"/>
    </row>
    <row r="5067" spans="4:5" ht="15.75">
      <c r="D5067" s="533"/>
      <c r="E5067" s="533"/>
    </row>
    <row r="5068" spans="4:5" ht="15.75">
      <c r="D5068" s="533"/>
      <c r="E5068" s="533"/>
    </row>
    <row r="5069" spans="4:5" ht="15.75">
      <c r="D5069" s="533"/>
      <c r="E5069" s="533"/>
    </row>
    <row r="5070" spans="4:5" ht="15.75">
      <c r="D5070" s="533"/>
      <c r="E5070" s="533"/>
    </row>
    <row r="5071" spans="4:5" ht="15.75">
      <c r="D5071" s="533"/>
      <c r="E5071" s="533"/>
    </row>
    <row r="5072" spans="4:5" ht="15.75">
      <c r="D5072" s="533"/>
      <c r="E5072" s="533"/>
    </row>
    <row r="5073" spans="4:5" ht="15.75">
      <c r="D5073" s="533"/>
      <c r="E5073" s="533"/>
    </row>
    <row r="5074" spans="4:5" ht="15.75">
      <c r="D5074" s="533"/>
      <c r="E5074" s="533"/>
    </row>
    <row r="5075" spans="4:5" ht="15.75">
      <c r="D5075" s="533"/>
      <c r="E5075" s="533"/>
    </row>
    <row r="5076" spans="4:5" ht="15.75">
      <c r="D5076" s="533"/>
      <c r="E5076" s="533"/>
    </row>
    <row r="5077" spans="4:5" ht="15.75">
      <c r="D5077" s="533"/>
      <c r="E5077" s="533"/>
    </row>
    <row r="5078" spans="4:5" ht="15.75">
      <c r="D5078" s="533"/>
      <c r="E5078" s="533"/>
    </row>
    <row r="5079" spans="4:5" ht="15.75">
      <c r="D5079" s="533"/>
      <c r="E5079" s="533"/>
    </row>
    <row r="5080" spans="4:5" ht="15.75">
      <c r="D5080" s="533"/>
      <c r="E5080" s="533"/>
    </row>
    <row r="5081" spans="4:5" ht="15.75">
      <c r="D5081" s="533"/>
      <c r="E5081" s="533"/>
    </row>
    <row r="5082" spans="4:5" ht="15.75">
      <c r="D5082" s="533"/>
      <c r="E5082" s="533"/>
    </row>
    <row r="5083" spans="4:5" ht="15.75">
      <c r="D5083" s="533"/>
      <c r="E5083" s="533"/>
    </row>
    <row r="5084" spans="4:5" ht="15.75">
      <c r="D5084" s="533"/>
      <c r="E5084" s="533"/>
    </row>
    <row r="5085" spans="4:5" ht="15.75">
      <c r="D5085" s="533"/>
      <c r="E5085" s="533"/>
    </row>
    <row r="5086" spans="4:5" ht="15.75">
      <c r="D5086" s="533"/>
      <c r="E5086" s="533"/>
    </row>
    <row r="5087" spans="4:5" ht="15.75">
      <c r="D5087" s="533"/>
      <c r="E5087" s="533"/>
    </row>
    <row r="5088" spans="4:5" ht="15.75">
      <c r="D5088" s="533"/>
      <c r="E5088" s="533"/>
    </row>
    <row r="5089" spans="4:5" ht="15.75">
      <c r="D5089" s="533"/>
      <c r="E5089" s="533"/>
    </row>
    <row r="5090" spans="4:5" ht="15.75">
      <c r="D5090" s="533"/>
      <c r="E5090" s="533"/>
    </row>
    <row r="5091" spans="4:5" ht="15.75">
      <c r="D5091" s="533"/>
      <c r="E5091" s="533"/>
    </row>
    <row r="5092" spans="4:5" ht="15.75">
      <c r="D5092" s="533"/>
      <c r="E5092" s="533"/>
    </row>
    <row r="5093" spans="4:5" ht="15.75">
      <c r="D5093" s="533"/>
      <c r="E5093" s="533"/>
    </row>
    <row r="5094" spans="4:5" ht="15.75">
      <c r="D5094" s="533"/>
      <c r="E5094" s="533"/>
    </row>
    <row r="5095" spans="4:5" ht="15.75">
      <c r="D5095" s="533"/>
      <c r="E5095" s="533"/>
    </row>
    <row r="5096" spans="4:5" ht="15.75">
      <c r="D5096" s="533"/>
      <c r="E5096" s="533"/>
    </row>
    <row r="5097" spans="4:5" ht="15.75">
      <c r="D5097" s="533"/>
      <c r="E5097" s="533"/>
    </row>
    <row r="5098" spans="4:5" ht="15.75">
      <c r="D5098" s="533"/>
      <c r="E5098" s="533"/>
    </row>
    <row r="5099" spans="4:5" ht="15.75">
      <c r="D5099" s="533"/>
      <c r="E5099" s="533"/>
    </row>
    <row r="5100" spans="4:5" ht="15.75">
      <c r="D5100" s="533"/>
      <c r="E5100" s="533"/>
    </row>
    <row r="5101" spans="4:5" ht="15.75">
      <c r="D5101" s="533"/>
      <c r="E5101" s="533"/>
    </row>
    <row r="5102" spans="4:5" ht="15.75">
      <c r="D5102" s="533"/>
      <c r="E5102" s="533"/>
    </row>
    <row r="5103" spans="4:5" ht="15.75">
      <c r="D5103" s="533"/>
      <c r="E5103" s="533"/>
    </row>
    <row r="5104" spans="4:5" ht="15.75">
      <c r="D5104" s="533"/>
      <c r="E5104" s="533"/>
    </row>
    <row r="5105" spans="4:5" ht="15.75">
      <c r="D5105" s="533"/>
      <c r="E5105" s="533"/>
    </row>
    <row r="5106" spans="4:5" ht="15.75">
      <c r="D5106" s="533"/>
      <c r="E5106" s="533"/>
    </row>
    <row r="5107" spans="4:5" ht="15.75">
      <c r="D5107" s="533"/>
      <c r="E5107" s="533"/>
    </row>
    <row r="5108" spans="4:5" ht="15.75">
      <c r="D5108" s="533"/>
      <c r="E5108" s="533"/>
    </row>
    <row r="5109" spans="4:5" ht="15.75">
      <c r="D5109" s="533"/>
      <c r="E5109" s="533"/>
    </row>
    <row r="5110" spans="4:5" ht="15.75">
      <c r="D5110" s="533"/>
      <c r="E5110" s="533"/>
    </row>
    <row r="5111" spans="4:5" ht="15.75">
      <c r="D5111" s="533"/>
      <c r="E5111" s="533"/>
    </row>
    <row r="5112" spans="4:5" ht="15.75">
      <c r="D5112" s="533"/>
      <c r="E5112" s="533"/>
    </row>
    <row r="5113" spans="4:5" ht="15.75">
      <c r="D5113" s="533"/>
      <c r="E5113" s="533"/>
    </row>
    <row r="5114" spans="4:5" ht="15.75">
      <c r="D5114" s="533"/>
      <c r="E5114" s="533"/>
    </row>
    <row r="5115" spans="4:5" ht="15.75">
      <c r="D5115" s="533"/>
      <c r="E5115" s="533"/>
    </row>
    <row r="5116" spans="4:5" ht="15.75">
      <c r="D5116" s="533"/>
      <c r="E5116" s="533"/>
    </row>
    <row r="5117" spans="4:5" ht="15.75">
      <c r="D5117" s="533"/>
      <c r="E5117" s="533"/>
    </row>
    <row r="5118" spans="4:5" ht="15.75">
      <c r="D5118" s="533"/>
      <c r="E5118" s="533"/>
    </row>
    <row r="5119" spans="4:5" ht="15.75">
      <c r="D5119" s="533"/>
      <c r="E5119" s="533"/>
    </row>
    <row r="5120" spans="4:5" ht="15.75">
      <c r="D5120" s="533"/>
      <c r="E5120" s="533"/>
    </row>
    <row r="5121" spans="4:5" ht="15.75">
      <c r="D5121" s="533"/>
      <c r="E5121" s="533"/>
    </row>
    <row r="5122" spans="4:5" ht="15.75">
      <c r="D5122" s="533"/>
      <c r="E5122" s="533"/>
    </row>
    <row r="5123" spans="4:5" ht="15.75">
      <c r="D5123" s="533"/>
      <c r="E5123" s="533"/>
    </row>
    <row r="5124" spans="4:5" ht="15.75">
      <c r="D5124" s="533"/>
      <c r="E5124" s="533"/>
    </row>
    <row r="5125" spans="4:5" ht="15.75">
      <c r="D5125" s="533"/>
      <c r="E5125" s="533"/>
    </row>
    <row r="5126" spans="4:5" ht="15.75">
      <c r="D5126" s="533"/>
      <c r="E5126" s="533"/>
    </row>
    <row r="5127" spans="4:5" ht="15.75">
      <c r="D5127" s="533"/>
      <c r="E5127" s="533"/>
    </row>
    <row r="5128" spans="4:5" ht="15.75">
      <c r="D5128" s="533"/>
      <c r="E5128" s="533"/>
    </row>
    <row r="5129" spans="4:5" ht="15.75">
      <c r="D5129" s="533"/>
      <c r="E5129" s="533"/>
    </row>
    <row r="5130" spans="4:5" ht="15.75">
      <c r="D5130" s="533"/>
      <c r="E5130" s="533"/>
    </row>
    <row r="5131" spans="4:5" ht="15.75">
      <c r="D5131" s="533"/>
      <c r="E5131" s="533"/>
    </row>
    <row r="5132" spans="4:5" ht="15.75">
      <c r="D5132" s="533"/>
      <c r="E5132" s="533"/>
    </row>
    <row r="5133" spans="4:5" ht="15.75">
      <c r="D5133" s="533"/>
      <c r="E5133" s="533"/>
    </row>
    <row r="5134" spans="4:5" ht="15.75">
      <c r="D5134" s="533"/>
      <c r="E5134" s="533"/>
    </row>
    <row r="5135" spans="4:5" ht="15.75">
      <c r="D5135" s="533"/>
      <c r="E5135" s="533"/>
    </row>
    <row r="5136" spans="4:5" ht="15.75">
      <c r="D5136" s="533"/>
      <c r="E5136" s="533"/>
    </row>
    <row r="5137" spans="4:5" ht="15.75">
      <c r="D5137" s="533"/>
      <c r="E5137" s="533"/>
    </row>
    <row r="5138" spans="4:5" ht="15.75">
      <c r="D5138" s="533"/>
      <c r="E5138" s="533"/>
    </row>
    <row r="5139" spans="4:5" ht="15.75">
      <c r="D5139" s="533"/>
      <c r="E5139" s="533"/>
    </row>
    <row r="5140" spans="4:5" ht="15.75">
      <c r="D5140" s="533"/>
      <c r="E5140" s="533"/>
    </row>
    <row r="5141" spans="4:5" ht="15.75">
      <c r="D5141" s="533"/>
      <c r="E5141" s="533"/>
    </row>
    <row r="5142" spans="4:5" ht="15.75">
      <c r="D5142" s="533"/>
      <c r="E5142" s="533"/>
    </row>
    <row r="5143" spans="4:5" ht="15.75">
      <c r="D5143" s="533"/>
      <c r="E5143" s="533"/>
    </row>
    <row r="5144" spans="4:5" ht="15.75">
      <c r="D5144" s="533"/>
      <c r="E5144" s="533"/>
    </row>
    <row r="5145" spans="4:5" ht="15.75">
      <c r="D5145" s="533"/>
      <c r="E5145" s="533"/>
    </row>
    <row r="5146" spans="4:5" ht="15.75">
      <c r="D5146" s="533"/>
      <c r="E5146" s="533"/>
    </row>
    <row r="5147" spans="4:5" ht="15.75">
      <c r="D5147" s="533"/>
      <c r="E5147" s="533"/>
    </row>
    <row r="5148" spans="4:5" ht="15.75">
      <c r="D5148" s="533"/>
      <c r="E5148" s="533"/>
    </row>
    <row r="5149" spans="4:5" ht="15.75">
      <c r="D5149" s="533"/>
      <c r="E5149" s="533"/>
    </row>
    <row r="5150" spans="4:5" ht="15.75">
      <c r="D5150" s="533"/>
      <c r="E5150" s="533"/>
    </row>
    <row r="5151" spans="4:5" ht="15.75">
      <c r="D5151" s="533"/>
      <c r="E5151" s="533"/>
    </row>
    <row r="5152" spans="4:5" ht="15.75">
      <c r="D5152" s="533"/>
      <c r="E5152" s="533"/>
    </row>
    <row r="5153" spans="4:5" ht="15.75">
      <c r="D5153" s="533"/>
      <c r="E5153" s="533"/>
    </row>
    <row r="5154" spans="4:5" ht="15.75">
      <c r="D5154" s="533"/>
      <c r="E5154" s="533"/>
    </row>
    <row r="5155" spans="4:5" ht="15.75">
      <c r="D5155" s="533"/>
      <c r="E5155" s="533"/>
    </row>
    <row r="5156" spans="4:5" ht="15.75">
      <c r="D5156" s="533"/>
      <c r="E5156" s="533"/>
    </row>
    <row r="5157" spans="4:5" ht="15.75">
      <c r="D5157" s="533"/>
      <c r="E5157" s="533"/>
    </row>
    <row r="5158" spans="4:5" ht="15.75">
      <c r="D5158" s="533"/>
      <c r="E5158" s="533"/>
    </row>
    <row r="5159" spans="4:5" ht="15.75">
      <c r="D5159" s="533"/>
      <c r="E5159" s="533"/>
    </row>
    <row r="5160" spans="4:5" ht="15.75">
      <c r="D5160" s="533"/>
      <c r="E5160" s="533"/>
    </row>
    <row r="5161" spans="4:5" ht="15.75">
      <c r="D5161" s="533"/>
      <c r="E5161" s="533"/>
    </row>
    <row r="5162" spans="4:5" ht="15.75">
      <c r="D5162" s="533"/>
      <c r="E5162" s="533"/>
    </row>
    <row r="5163" spans="4:5" ht="15.75">
      <c r="D5163" s="533"/>
      <c r="E5163" s="533"/>
    </row>
    <row r="5164" spans="4:5" ht="15.75">
      <c r="D5164" s="533"/>
      <c r="E5164" s="533"/>
    </row>
    <row r="5165" spans="4:5" ht="15.75">
      <c r="D5165" s="533"/>
      <c r="E5165" s="533"/>
    </row>
    <row r="5166" spans="4:5" ht="15.75">
      <c r="D5166" s="533"/>
      <c r="E5166" s="533"/>
    </row>
    <row r="5167" spans="4:5" ht="15.75">
      <c r="D5167" s="533"/>
      <c r="E5167" s="533"/>
    </row>
    <row r="5168" spans="4:5" ht="15.75">
      <c r="D5168" s="533"/>
      <c r="E5168" s="533"/>
    </row>
    <row r="5169" spans="4:5" ht="15.75">
      <c r="D5169" s="533"/>
      <c r="E5169" s="533"/>
    </row>
    <row r="5170" spans="4:5" ht="15.75">
      <c r="D5170" s="533"/>
      <c r="E5170" s="533"/>
    </row>
    <row r="5171" spans="4:5" ht="15.75">
      <c r="D5171" s="533"/>
      <c r="E5171" s="533"/>
    </row>
    <row r="5172" spans="4:5" ht="15.75">
      <c r="D5172" s="533"/>
      <c r="E5172" s="533"/>
    </row>
    <row r="5173" spans="4:5" ht="15.75">
      <c r="D5173" s="533"/>
      <c r="E5173" s="533"/>
    </row>
    <row r="5174" spans="4:5" ht="15.75">
      <c r="D5174" s="533"/>
      <c r="E5174" s="533"/>
    </row>
    <row r="5175" spans="4:5" ht="15.75">
      <c r="D5175" s="533"/>
      <c r="E5175" s="533"/>
    </row>
    <row r="5176" spans="4:5" ht="15.75">
      <c r="D5176" s="533"/>
      <c r="E5176" s="533"/>
    </row>
    <row r="5177" spans="4:5" ht="15.75">
      <c r="D5177" s="533"/>
      <c r="E5177" s="533"/>
    </row>
    <row r="5178" spans="4:5" ht="15.75">
      <c r="D5178" s="533"/>
      <c r="E5178" s="533"/>
    </row>
    <row r="5179" spans="4:5" ht="15.75">
      <c r="D5179" s="533"/>
      <c r="E5179" s="533"/>
    </row>
    <row r="5180" spans="4:5" ht="15.75">
      <c r="D5180" s="533"/>
      <c r="E5180" s="533"/>
    </row>
    <row r="5181" spans="4:5" ht="15.75">
      <c r="D5181" s="533"/>
      <c r="E5181" s="533"/>
    </row>
    <row r="5182" spans="4:5" ht="15.75">
      <c r="D5182" s="533"/>
      <c r="E5182" s="533"/>
    </row>
    <row r="5183" spans="4:5" ht="15.75">
      <c r="D5183" s="533"/>
      <c r="E5183" s="533"/>
    </row>
    <row r="5184" spans="4:5" ht="15.75">
      <c r="D5184" s="533"/>
      <c r="E5184" s="533"/>
    </row>
    <row r="5185" spans="4:5" ht="15.75">
      <c r="D5185" s="533"/>
      <c r="E5185" s="533"/>
    </row>
    <row r="5186" spans="4:5" ht="15.75">
      <c r="D5186" s="533"/>
      <c r="E5186" s="533"/>
    </row>
    <row r="5187" spans="4:5" ht="15.75">
      <c r="D5187" s="533"/>
      <c r="E5187" s="533"/>
    </row>
    <row r="5188" spans="4:5" ht="15.75">
      <c r="D5188" s="533"/>
      <c r="E5188" s="533"/>
    </row>
    <row r="5189" spans="4:5" ht="15.75">
      <c r="D5189" s="533"/>
      <c r="E5189" s="533"/>
    </row>
    <row r="5190" spans="4:5" ht="15.75">
      <c r="D5190" s="533"/>
      <c r="E5190" s="533"/>
    </row>
    <row r="5191" spans="4:5" ht="15.75">
      <c r="D5191" s="533"/>
      <c r="E5191" s="533"/>
    </row>
    <row r="5192" spans="4:5" ht="15.75">
      <c r="D5192" s="533"/>
      <c r="E5192" s="533"/>
    </row>
    <row r="5193" spans="4:5" ht="15.75">
      <c r="D5193" s="533"/>
      <c r="E5193" s="533"/>
    </row>
    <row r="5194" spans="4:5" ht="15.75">
      <c r="D5194" s="533"/>
      <c r="E5194" s="533"/>
    </row>
    <row r="5195" spans="4:5" ht="15.75">
      <c r="D5195" s="533"/>
      <c r="E5195" s="533"/>
    </row>
    <row r="5196" spans="4:5" ht="15.75">
      <c r="D5196" s="533"/>
      <c r="E5196" s="533"/>
    </row>
    <row r="5197" spans="4:5" ht="15.75">
      <c r="D5197" s="533"/>
      <c r="E5197" s="533"/>
    </row>
    <row r="5198" spans="4:5" ht="15.75">
      <c r="D5198" s="533"/>
      <c r="E5198" s="533"/>
    </row>
    <row r="5199" spans="4:5" ht="15.75">
      <c r="D5199" s="533"/>
      <c r="E5199" s="533"/>
    </row>
    <row r="5200" spans="4:5" ht="15.75">
      <c r="D5200" s="533"/>
      <c r="E5200" s="533"/>
    </row>
    <row r="5201" spans="4:5" ht="15.75">
      <c r="D5201" s="533"/>
      <c r="E5201" s="533"/>
    </row>
    <row r="5202" spans="4:5" ht="15.75">
      <c r="D5202" s="533"/>
      <c r="E5202" s="533"/>
    </row>
    <row r="5203" spans="4:5" ht="15.75">
      <c r="D5203" s="533"/>
      <c r="E5203" s="533"/>
    </row>
    <row r="5204" spans="4:5" ht="15.75">
      <c r="D5204" s="533"/>
      <c r="E5204" s="533"/>
    </row>
    <row r="5205" spans="4:5" ht="15.75">
      <c r="D5205" s="533"/>
      <c r="E5205" s="533"/>
    </row>
    <row r="5206" spans="4:5" ht="15.75">
      <c r="D5206" s="533"/>
      <c r="E5206" s="533"/>
    </row>
    <row r="5207" spans="4:5" ht="15.75">
      <c r="D5207" s="533"/>
      <c r="E5207" s="533"/>
    </row>
    <row r="5208" spans="4:5" ht="15.75">
      <c r="D5208" s="533"/>
      <c r="E5208" s="533"/>
    </row>
    <row r="5209" spans="4:5" ht="15.75">
      <c r="D5209" s="533"/>
      <c r="E5209" s="533"/>
    </row>
    <row r="5210" spans="4:5" ht="15.75">
      <c r="D5210" s="533"/>
      <c r="E5210" s="533"/>
    </row>
    <row r="5211" spans="4:5" ht="15.75">
      <c r="D5211" s="533"/>
      <c r="E5211" s="533"/>
    </row>
    <row r="5212" spans="4:5" ht="15.75">
      <c r="D5212" s="533"/>
      <c r="E5212" s="533"/>
    </row>
    <row r="5213" spans="4:5" ht="15.75">
      <c r="D5213" s="533"/>
      <c r="E5213" s="533"/>
    </row>
    <row r="5214" spans="4:5" ht="15.75">
      <c r="D5214" s="533"/>
      <c r="E5214" s="533"/>
    </row>
    <row r="5215" spans="4:5" ht="15.75">
      <c r="D5215" s="533"/>
      <c r="E5215" s="533"/>
    </row>
    <row r="5216" spans="4:5" ht="15.75">
      <c r="D5216" s="533"/>
      <c r="E5216" s="533"/>
    </row>
    <row r="5217" spans="4:5" ht="15.75">
      <c r="D5217" s="533"/>
      <c r="E5217" s="533"/>
    </row>
    <row r="5218" spans="4:5" ht="15.75">
      <c r="D5218" s="533"/>
      <c r="E5218" s="533"/>
    </row>
    <row r="5219" spans="4:5" ht="15.75">
      <c r="D5219" s="533"/>
      <c r="E5219" s="533"/>
    </row>
    <row r="5220" spans="4:5" ht="15.75">
      <c r="D5220" s="533"/>
      <c r="E5220" s="533"/>
    </row>
    <row r="5221" spans="4:5" ht="15.75">
      <c r="D5221" s="533"/>
      <c r="E5221" s="533"/>
    </row>
    <row r="5222" spans="4:5" ht="15.75">
      <c r="D5222" s="533"/>
      <c r="E5222" s="533"/>
    </row>
    <row r="5223" spans="4:5" ht="15.75">
      <c r="D5223" s="533"/>
      <c r="E5223" s="533"/>
    </row>
    <row r="5224" spans="4:5" ht="15.75">
      <c r="D5224" s="533"/>
      <c r="E5224" s="533"/>
    </row>
    <row r="5225" spans="4:5" ht="15.75">
      <c r="D5225" s="533"/>
      <c r="E5225" s="533"/>
    </row>
    <row r="5226" spans="4:5" ht="15.75">
      <c r="D5226" s="533"/>
      <c r="E5226" s="533"/>
    </row>
    <row r="5227" spans="4:5" ht="15.75">
      <c r="D5227" s="533"/>
      <c r="E5227" s="533"/>
    </row>
    <row r="5228" spans="4:5" ht="15.75">
      <c r="D5228" s="533"/>
      <c r="E5228" s="533"/>
    </row>
    <row r="5229" spans="4:5" ht="15.75">
      <c r="D5229" s="533"/>
      <c r="E5229" s="533"/>
    </row>
    <row r="5230" spans="4:5" ht="15.75">
      <c r="D5230" s="533"/>
      <c r="E5230" s="533"/>
    </row>
    <row r="5231" spans="4:5" ht="15.75">
      <c r="D5231" s="533"/>
      <c r="E5231" s="533"/>
    </row>
    <row r="5232" spans="4:5" ht="15.75">
      <c r="D5232" s="533"/>
      <c r="E5232" s="533"/>
    </row>
    <row r="5233" spans="4:5" ht="15.75">
      <c r="D5233" s="533"/>
      <c r="E5233" s="533"/>
    </row>
    <row r="5234" spans="4:5" ht="15.75">
      <c r="D5234" s="533"/>
      <c r="E5234" s="533"/>
    </row>
    <row r="5235" spans="4:5" ht="15.75">
      <c r="D5235" s="533"/>
      <c r="E5235" s="533"/>
    </row>
    <row r="5236" spans="4:5" ht="15.75">
      <c r="D5236" s="533"/>
      <c r="E5236" s="533"/>
    </row>
    <row r="5237" spans="4:5" ht="15.75">
      <c r="D5237" s="533"/>
      <c r="E5237" s="533"/>
    </row>
    <row r="5238" spans="4:5" ht="15.75">
      <c r="D5238" s="533"/>
      <c r="E5238" s="533"/>
    </row>
    <row r="5239" spans="4:5" ht="15.75">
      <c r="D5239" s="533"/>
      <c r="E5239" s="533"/>
    </row>
    <row r="5240" spans="4:5" ht="15.75">
      <c r="D5240" s="533"/>
      <c r="E5240" s="533"/>
    </row>
    <row r="5241" spans="4:5" ht="15.75">
      <c r="D5241" s="533"/>
      <c r="E5241" s="533"/>
    </row>
    <row r="5242" spans="4:5" ht="15.75">
      <c r="D5242" s="533"/>
      <c r="E5242" s="533"/>
    </row>
    <row r="5243" spans="4:5" ht="15.75">
      <c r="D5243" s="533"/>
      <c r="E5243" s="533"/>
    </row>
    <row r="5244" spans="4:5" ht="15.75">
      <c r="D5244" s="533"/>
      <c r="E5244" s="533"/>
    </row>
    <row r="5245" spans="4:5" ht="15.75">
      <c r="D5245" s="533"/>
      <c r="E5245" s="533"/>
    </row>
    <row r="5246" spans="4:5" ht="15.75">
      <c r="D5246" s="533"/>
      <c r="E5246" s="533"/>
    </row>
    <row r="5247" spans="4:5" ht="15.75">
      <c r="D5247" s="533"/>
      <c r="E5247" s="533"/>
    </row>
    <row r="5248" spans="4:5" ht="15.75">
      <c r="D5248" s="533"/>
      <c r="E5248" s="533"/>
    </row>
    <row r="5249" spans="4:5" ht="15.75">
      <c r="D5249" s="533"/>
      <c r="E5249" s="533"/>
    </row>
    <row r="5250" spans="4:5" ht="15.75">
      <c r="D5250" s="533"/>
      <c r="E5250" s="533"/>
    </row>
    <row r="5251" spans="4:5" ht="15.75">
      <c r="D5251" s="533"/>
      <c r="E5251" s="533"/>
    </row>
    <row r="5252" spans="4:5" ht="15.75">
      <c r="D5252" s="533"/>
      <c r="E5252" s="533"/>
    </row>
    <row r="5253" spans="4:5" ht="15.75">
      <c r="D5253" s="533"/>
      <c r="E5253" s="533"/>
    </row>
    <row r="5254" spans="4:5" ht="15.75">
      <c r="D5254" s="533"/>
      <c r="E5254" s="533"/>
    </row>
    <row r="5255" spans="4:5" ht="15.75">
      <c r="D5255" s="533"/>
      <c r="E5255" s="533"/>
    </row>
    <row r="5256" spans="4:5" ht="15.75">
      <c r="D5256" s="533"/>
      <c r="E5256" s="533"/>
    </row>
    <row r="5257" spans="4:5" ht="15.75">
      <c r="D5257" s="533"/>
      <c r="E5257" s="533"/>
    </row>
    <row r="5258" spans="4:5" ht="15.75">
      <c r="D5258" s="533"/>
      <c r="E5258" s="533"/>
    </row>
    <row r="5259" spans="4:5" ht="15.75">
      <c r="D5259" s="533"/>
      <c r="E5259" s="533"/>
    </row>
    <row r="5260" spans="4:5" ht="15.75">
      <c r="D5260" s="533"/>
      <c r="E5260" s="533"/>
    </row>
    <row r="5261" spans="4:5" ht="15.75">
      <c r="D5261" s="533"/>
      <c r="E5261" s="533"/>
    </row>
    <row r="5262" spans="4:5" ht="15.75">
      <c r="D5262" s="533"/>
      <c r="E5262" s="533"/>
    </row>
    <row r="5263" spans="4:5" ht="15.75">
      <c r="D5263" s="533"/>
      <c r="E5263" s="533"/>
    </row>
    <row r="5264" spans="4:5" ht="15.75">
      <c r="D5264" s="533"/>
      <c r="E5264" s="533"/>
    </row>
    <row r="5265" spans="4:5" ht="15.75">
      <c r="D5265" s="533"/>
      <c r="E5265" s="533"/>
    </row>
    <row r="5266" spans="4:5" ht="15.75">
      <c r="D5266" s="533"/>
      <c r="E5266" s="533"/>
    </row>
    <row r="5267" spans="4:5" ht="15.75">
      <c r="D5267" s="533"/>
      <c r="E5267" s="533"/>
    </row>
    <row r="5268" spans="4:5" ht="15.75">
      <c r="D5268" s="533"/>
      <c r="E5268" s="533"/>
    </row>
    <row r="5269" spans="4:5" ht="15.75">
      <c r="D5269" s="533"/>
      <c r="E5269" s="533"/>
    </row>
    <row r="5270" spans="4:5" ht="15.75">
      <c r="D5270" s="533"/>
      <c r="E5270" s="533"/>
    </row>
    <row r="5271" spans="4:5" ht="15.75">
      <c r="D5271" s="533"/>
      <c r="E5271" s="533"/>
    </row>
    <row r="5272" spans="4:5" ht="15.75">
      <c r="D5272" s="533"/>
      <c r="E5272" s="533"/>
    </row>
    <row r="5273" spans="4:5" ht="15.75">
      <c r="D5273" s="533"/>
      <c r="E5273" s="533"/>
    </row>
    <row r="5274" spans="4:5" ht="15.75">
      <c r="D5274" s="533"/>
      <c r="E5274" s="533"/>
    </row>
    <row r="5275" spans="4:5" ht="15.75">
      <c r="D5275" s="533"/>
      <c r="E5275" s="533"/>
    </row>
    <row r="5276" spans="4:5" ht="15.75">
      <c r="D5276" s="533"/>
      <c r="E5276" s="533"/>
    </row>
    <row r="5277" spans="4:5" ht="15.75">
      <c r="D5277" s="533"/>
      <c r="E5277" s="533"/>
    </row>
    <row r="5278" spans="4:5" ht="15.75">
      <c r="D5278" s="533"/>
      <c r="E5278" s="533"/>
    </row>
    <row r="5279" spans="4:5" ht="15.75">
      <c r="D5279" s="533"/>
      <c r="E5279" s="533"/>
    </row>
    <row r="5280" spans="4:5" ht="15.75">
      <c r="D5280" s="533"/>
      <c r="E5280" s="533"/>
    </row>
    <row r="5281" spans="4:5" ht="15.75">
      <c r="D5281" s="533"/>
      <c r="E5281" s="533"/>
    </row>
    <row r="5282" spans="4:5" ht="15.75">
      <c r="D5282" s="533"/>
      <c r="E5282" s="533"/>
    </row>
    <row r="5283" spans="4:5" ht="15.75">
      <c r="D5283" s="533"/>
      <c r="E5283" s="533"/>
    </row>
    <row r="5284" spans="4:5" ht="15.75">
      <c r="D5284" s="533"/>
      <c r="E5284" s="533"/>
    </row>
    <row r="5285" spans="4:5" ht="15.75">
      <c r="D5285" s="533"/>
      <c r="E5285" s="533"/>
    </row>
    <row r="5286" spans="4:5" ht="15.75">
      <c r="D5286" s="533"/>
      <c r="E5286" s="533"/>
    </row>
    <row r="5287" spans="4:5" ht="15.75">
      <c r="D5287" s="533"/>
      <c r="E5287" s="533"/>
    </row>
    <row r="5288" spans="4:5" ht="15.75">
      <c r="D5288" s="533"/>
      <c r="E5288" s="533"/>
    </row>
    <row r="5289" spans="4:5" ht="15.75">
      <c r="D5289" s="533"/>
      <c r="E5289" s="533"/>
    </row>
    <row r="5290" spans="4:5" ht="15.75">
      <c r="D5290" s="533"/>
      <c r="E5290" s="533"/>
    </row>
    <row r="5291" spans="4:5" ht="15.75">
      <c r="D5291" s="533"/>
      <c r="E5291" s="533"/>
    </row>
    <row r="5292" spans="4:5" ht="15.75">
      <c r="D5292" s="533"/>
      <c r="E5292" s="533"/>
    </row>
    <row r="5293" spans="4:5" ht="15.75">
      <c r="D5293" s="533"/>
      <c r="E5293" s="533"/>
    </row>
    <row r="5294" spans="4:5" ht="15.75">
      <c r="D5294" s="533"/>
      <c r="E5294" s="533"/>
    </row>
    <row r="5295" spans="4:5" ht="15.75">
      <c r="D5295" s="533"/>
      <c r="E5295" s="533"/>
    </row>
    <row r="5296" spans="4:5" ht="15.75">
      <c r="D5296" s="533"/>
      <c r="E5296" s="533"/>
    </row>
    <row r="5297" spans="4:5" ht="15.75">
      <c r="D5297" s="533"/>
      <c r="E5297" s="533"/>
    </row>
    <row r="5298" spans="4:5" ht="15.75">
      <c r="D5298" s="533"/>
      <c r="E5298" s="533"/>
    </row>
    <row r="5299" spans="4:5" ht="15.75">
      <c r="D5299" s="533"/>
      <c r="E5299" s="533"/>
    </row>
    <row r="5300" spans="4:5" ht="15.75">
      <c r="D5300" s="533"/>
      <c r="E5300" s="533"/>
    </row>
    <row r="5301" spans="4:5" ht="15.75">
      <c r="D5301" s="533"/>
      <c r="E5301" s="533"/>
    </row>
    <row r="5302" spans="4:5" ht="15.75">
      <c r="D5302" s="533"/>
      <c r="E5302" s="533"/>
    </row>
    <row r="5303" spans="4:5" ht="15.75">
      <c r="D5303" s="533"/>
      <c r="E5303" s="533"/>
    </row>
    <row r="5304" spans="4:5" ht="15.75">
      <c r="D5304" s="533"/>
      <c r="E5304" s="533"/>
    </row>
    <row r="5305" spans="4:5" ht="15.75">
      <c r="D5305" s="533"/>
      <c r="E5305" s="533"/>
    </row>
    <row r="5306" spans="4:5" ht="15.75">
      <c r="D5306" s="533"/>
      <c r="E5306" s="533"/>
    </row>
    <row r="5307" spans="4:5" ht="15.75">
      <c r="D5307" s="533"/>
      <c r="E5307" s="533"/>
    </row>
    <row r="5308" spans="4:5" ht="15.75">
      <c r="D5308" s="533"/>
      <c r="E5308" s="533"/>
    </row>
    <row r="5309" spans="4:5" ht="15.75">
      <c r="D5309" s="533"/>
      <c r="E5309" s="533"/>
    </row>
    <row r="5310" spans="4:5" ht="15.75">
      <c r="D5310" s="533"/>
      <c r="E5310" s="533"/>
    </row>
    <row r="5311" spans="4:5" ht="15.75">
      <c r="D5311" s="533"/>
      <c r="E5311" s="533"/>
    </row>
    <row r="5312" spans="4:5" ht="15.75">
      <c r="D5312" s="533"/>
      <c r="E5312" s="533"/>
    </row>
    <row r="5313" spans="4:5" ht="15.75">
      <c r="D5313" s="533"/>
      <c r="E5313" s="533"/>
    </row>
    <row r="5314" spans="4:5" ht="15.75">
      <c r="D5314" s="533"/>
      <c r="E5314" s="533"/>
    </row>
    <row r="5315" spans="4:5" ht="15.75">
      <c r="D5315" s="533"/>
      <c r="E5315" s="533"/>
    </row>
    <row r="5316" spans="4:5" ht="15.75">
      <c r="D5316" s="533"/>
      <c r="E5316" s="533"/>
    </row>
    <row r="5317" spans="4:5" ht="15.75">
      <c r="D5317" s="533"/>
      <c r="E5317" s="533"/>
    </row>
    <row r="5318" spans="4:5" ht="15.75">
      <c r="D5318" s="533"/>
      <c r="E5318" s="533"/>
    </row>
    <row r="5319" spans="4:5" ht="15.75">
      <c r="D5319" s="533"/>
      <c r="E5319" s="533"/>
    </row>
    <row r="5320" spans="4:5" ht="15.75">
      <c r="D5320" s="533"/>
      <c r="E5320" s="533"/>
    </row>
    <row r="5321" spans="4:5" ht="15.75">
      <c r="D5321" s="533"/>
      <c r="E5321" s="533"/>
    </row>
    <row r="5322" spans="4:5" ht="15.75">
      <c r="D5322" s="533"/>
      <c r="E5322" s="533"/>
    </row>
    <row r="5323" spans="4:5" ht="15.75">
      <c r="D5323" s="533"/>
      <c r="E5323" s="533"/>
    </row>
    <row r="5324" spans="4:5" ht="15.75">
      <c r="D5324" s="533"/>
      <c r="E5324" s="533"/>
    </row>
    <row r="5325" spans="4:5" ht="15.75">
      <c r="D5325" s="533"/>
      <c r="E5325" s="533"/>
    </row>
    <row r="5326" spans="4:5" ht="15.75">
      <c r="D5326" s="533"/>
      <c r="E5326" s="533"/>
    </row>
    <row r="5327" spans="4:5" ht="15.75">
      <c r="D5327" s="533"/>
      <c r="E5327" s="533"/>
    </row>
    <row r="5328" spans="4:5" ht="15.75">
      <c r="D5328" s="533"/>
      <c r="E5328" s="533"/>
    </row>
    <row r="5329" spans="4:5" ht="15.75">
      <c r="D5329" s="533"/>
      <c r="E5329" s="533"/>
    </row>
    <row r="5330" spans="4:5" ht="15.75">
      <c r="D5330" s="533"/>
      <c r="E5330" s="533"/>
    </row>
    <row r="5331" spans="4:5" ht="15.75">
      <c r="D5331" s="533"/>
      <c r="E5331" s="533"/>
    </row>
    <row r="5332" spans="4:5" ht="15.75">
      <c r="D5332" s="533"/>
      <c r="E5332" s="533"/>
    </row>
    <row r="5333" spans="4:5" ht="15.75">
      <c r="D5333" s="533"/>
      <c r="E5333" s="533"/>
    </row>
    <row r="5334" spans="4:5" ht="15.75">
      <c r="D5334" s="533"/>
      <c r="E5334" s="533"/>
    </row>
    <row r="5335" spans="4:5" ht="15.75">
      <c r="D5335" s="533"/>
      <c r="E5335" s="533"/>
    </row>
    <row r="5336" spans="4:5" ht="15.75">
      <c r="D5336" s="533"/>
      <c r="E5336" s="533"/>
    </row>
    <row r="5337" spans="4:5" ht="15.75">
      <c r="D5337" s="533"/>
      <c r="E5337" s="533"/>
    </row>
    <row r="5338" spans="4:5" ht="15.75">
      <c r="D5338" s="533"/>
      <c r="E5338" s="533"/>
    </row>
    <row r="5339" spans="4:5" ht="15.75">
      <c r="D5339" s="533"/>
      <c r="E5339" s="533"/>
    </row>
    <row r="5340" spans="4:5" ht="15.75">
      <c r="D5340" s="533"/>
      <c r="E5340" s="533"/>
    </row>
    <row r="5341" spans="4:5" ht="15.75">
      <c r="D5341" s="533"/>
      <c r="E5341" s="533"/>
    </row>
    <row r="5342" spans="4:5" ht="15.75">
      <c r="D5342" s="533"/>
      <c r="E5342" s="533"/>
    </row>
    <row r="5343" spans="4:5" ht="15.75">
      <c r="D5343" s="533"/>
      <c r="E5343" s="533"/>
    </row>
    <row r="5344" spans="4:5" ht="15.75">
      <c r="D5344" s="533"/>
      <c r="E5344" s="533"/>
    </row>
    <row r="5345" spans="4:5" ht="15.75">
      <c r="D5345" s="533"/>
      <c r="E5345" s="533"/>
    </row>
    <row r="5346" spans="4:5" ht="15.75">
      <c r="D5346" s="533"/>
      <c r="E5346" s="533"/>
    </row>
    <row r="5347" spans="4:5" ht="15.75">
      <c r="D5347" s="533"/>
      <c r="E5347" s="533"/>
    </row>
    <row r="5348" spans="4:5" ht="15.75">
      <c r="D5348" s="533"/>
      <c r="E5348" s="533"/>
    </row>
    <row r="5349" spans="4:5" ht="15.75">
      <c r="D5349" s="533"/>
      <c r="E5349" s="533"/>
    </row>
    <row r="5350" spans="4:5" ht="15.75">
      <c r="D5350" s="533"/>
      <c r="E5350" s="533"/>
    </row>
    <row r="5351" spans="4:5" ht="15.75">
      <c r="D5351" s="533"/>
      <c r="E5351" s="533"/>
    </row>
    <row r="5352" spans="4:5" ht="15.75">
      <c r="D5352" s="533"/>
      <c r="E5352" s="533"/>
    </row>
    <row r="5353" spans="4:5" ht="15.75">
      <c r="D5353" s="533"/>
      <c r="E5353" s="533"/>
    </row>
    <row r="5354" spans="4:5" ht="15.75">
      <c r="D5354" s="533"/>
      <c r="E5354" s="533"/>
    </row>
    <row r="5355" spans="4:5" ht="15.75">
      <c r="D5355" s="533"/>
      <c r="E5355" s="533"/>
    </row>
    <row r="5356" spans="4:5" ht="15.75">
      <c r="D5356" s="533"/>
      <c r="E5356" s="533"/>
    </row>
    <row r="5357" spans="4:5" ht="15.75">
      <c r="D5357" s="533"/>
      <c r="E5357" s="533"/>
    </row>
    <row r="5358" spans="4:5" ht="15.75">
      <c r="D5358" s="533"/>
      <c r="E5358" s="533"/>
    </row>
    <row r="5359" spans="4:5" ht="15.75">
      <c r="D5359" s="533"/>
      <c r="E5359" s="533"/>
    </row>
    <row r="5360" spans="4:5" ht="15.75">
      <c r="D5360" s="533"/>
      <c r="E5360" s="533"/>
    </row>
    <row r="5361" spans="4:5" ht="15.75">
      <c r="D5361" s="533"/>
      <c r="E5361" s="533"/>
    </row>
    <row r="5362" spans="4:5" ht="15.75">
      <c r="D5362" s="533"/>
      <c r="E5362" s="533"/>
    </row>
    <row r="5363" spans="4:5" ht="15.75">
      <c r="D5363" s="533"/>
      <c r="E5363" s="533"/>
    </row>
    <row r="5364" spans="4:5" ht="15.75">
      <c r="D5364" s="533"/>
      <c r="E5364" s="533"/>
    </row>
    <row r="5365" spans="4:5" ht="15.75">
      <c r="D5365" s="533"/>
      <c r="E5365" s="533"/>
    </row>
    <row r="5366" spans="4:5" ht="15.75">
      <c r="D5366" s="533"/>
      <c r="E5366" s="533"/>
    </row>
    <row r="5367" spans="4:5" ht="15.75">
      <c r="D5367" s="533"/>
      <c r="E5367" s="533"/>
    </row>
    <row r="5368" spans="4:5" ht="15.75">
      <c r="D5368" s="533"/>
      <c r="E5368" s="533"/>
    </row>
    <row r="5369" spans="4:5" ht="15.75">
      <c r="D5369" s="533"/>
      <c r="E5369" s="533"/>
    </row>
    <row r="5370" spans="4:5" ht="15.75">
      <c r="D5370" s="533"/>
      <c r="E5370" s="533"/>
    </row>
    <row r="5371" spans="4:5" ht="15.75">
      <c r="D5371" s="533"/>
      <c r="E5371" s="533"/>
    </row>
    <row r="5372" spans="4:5" ht="15.75">
      <c r="D5372" s="533"/>
      <c r="E5372" s="533"/>
    </row>
    <row r="5373" spans="4:5" ht="15.75">
      <c r="D5373" s="533"/>
      <c r="E5373" s="533"/>
    </row>
    <row r="5374" spans="4:5" ht="15.75">
      <c r="D5374" s="533"/>
      <c r="E5374" s="533"/>
    </row>
    <row r="5375" spans="4:5" ht="15.75">
      <c r="D5375" s="533"/>
      <c r="E5375" s="533"/>
    </row>
    <row r="5376" spans="4:5" ht="15.75">
      <c r="D5376" s="533"/>
      <c r="E5376" s="533"/>
    </row>
    <row r="5377" spans="4:5" ht="15.75">
      <c r="D5377" s="533"/>
      <c r="E5377" s="533"/>
    </row>
    <row r="5378" spans="4:5" ht="15.75">
      <c r="D5378" s="533"/>
      <c r="E5378" s="533"/>
    </row>
    <row r="5379" spans="4:5" ht="15.75">
      <c r="D5379" s="533"/>
      <c r="E5379" s="533"/>
    </row>
    <row r="5380" spans="4:5" ht="15.75">
      <c r="D5380" s="533"/>
      <c r="E5380" s="533"/>
    </row>
    <row r="5381" spans="4:5" ht="15.75">
      <c r="D5381" s="533"/>
      <c r="E5381" s="533"/>
    </row>
    <row r="5382" spans="4:5" ht="15.75">
      <c r="D5382" s="533"/>
      <c r="E5382" s="533"/>
    </row>
    <row r="5383" spans="4:5" ht="15.75">
      <c r="D5383" s="533"/>
      <c r="E5383" s="533"/>
    </row>
    <row r="5384" spans="4:5" ht="15.75">
      <c r="D5384" s="533"/>
      <c r="E5384" s="533"/>
    </row>
    <row r="5385" spans="4:5" ht="15.75">
      <c r="D5385" s="533"/>
      <c r="E5385" s="533"/>
    </row>
    <row r="5386" spans="4:5" ht="15.75">
      <c r="D5386" s="533"/>
      <c r="E5386" s="533"/>
    </row>
    <row r="5387" spans="4:5" ht="15.75">
      <c r="D5387" s="533"/>
      <c r="E5387" s="533"/>
    </row>
    <row r="5388" spans="4:5" ht="15.75">
      <c r="D5388" s="533"/>
      <c r="E5388" s="533"/>
    </row>
    <row r="5389" spans="4:5" ht="15.75">
      <c r="D5389" s="533"/>
      <c r="E5389" s="533"/>
    </row>
    <row r="5390" spans="4:5" ht="15.75">
      <c r="D5390" s="533"/>
      <c r="E5390" s="533"/>
    </row>
    <row r="5391" spans="4:5" ht="15.75">
      <c r="D5391" s="533"/>
      <c r="E5391" s="533"/>
    </row>
    <row r="5392" spans="4:5" ht="15.75">
      <c r="D5392" s="533"/>
      <c r="E5392" s="533"/>
    </row>
    <row r="5393" spans="4:5" ht="15.75">
      <c r="D5393" s="533"/>
      <c r="E5393" s="533"/>
    </row>
    <row r="5394" spans="4:5" ht="15.75">
      <c r="D5394" s="533"/>
      <c r="E5394" s="533"/>
    </row>
    <row r="5395" spans="4:5" ht="15.75">
      <c r="D5395" s="533"/>
      <c r="E5395" s="533"/>
    </row>
    <row r="5396" spans="4:5" ht="15.75">
      <c r="D5396" s="533"/>
      <c r="E5396" s="533"/>
    </row>
    <row r="5397" spans="4:5" ht="15.75">
      <c r="D5397" s="533"/>
      <c r="E5397" s="533"/>
    </row>
    <row r="5398" spans="4:5" ht="15.75">
      <c r="D5398" s="533"/>
      <c r="E5398" s="533"/>
    </row>
    <row r="5399" spans="4:5" ht="15.75">
      <c r="D5399" s="533"/>
      <c r="E5399" s="533"/>
    </row>
    <row r="5400" spans="4:5" ht="15.75">
      <c r="D5400" s="533"/>
      <c r="E5400" s="533"/>
    </row>
    <row r="5401" spans="4:5" ht="15.75">
      <c r="D5401" s="533"/>
      <c r="E5401" s="533"/>
    </row>
    <row r="5402" spans="4:5" ht="15.75">
      <c r="D5402" s="533"/>
      <c r="E5402" s="533"/>
    </row>
    <row r="5403" spans="4:5" ht="15.75">
      <c r="D5403" s="533"/>
      <c r="E5403" s="533"/>
    </row>
    <row r="5404" spans="4:5" ht="15.75">
      <c r="D5404" s="533"/>
      <c r="E5404" s="533"/>
    </row>
    <row r="5405" spans="4:5" ht="15.75">
      <c r="D5405" s="533"/>
      <c r="E5405" s="533"/>
    </row>
    <row r="5406" spans="4:5" ht="15.75">
      <c r="D5406" s="533"/>
      <c r="E5406" s="533"/>
    </row>
    <row r="5407" spans="4:5" ht="15.75">
      <c r="D5407" s="533"/>
      <c r="E5407" s="533"/>
    </row>
    <row r="5408" spans="4:5" ht="15.75">
      <c r="D5408" s="533"/>
      <c r="E5408" s="533"/>
    </row>
    <row r="5409" spans="4:5" ht="15.75">
      <c r="D5409" s="533"/>
      <c r="E5409" s="533"/>
    </row>
    <row r="5410" spans="4:5" ht="15.75">
      <c r="D5410" s="533"/>
      <c r="E5410" s="533"/>
    </row>
    <row r="5411" spans="4:5" ht="15.75">
      <c r="D5411" s="533"/>
      <c r="E5411" s="533"/>
    </row>
    <row r="5412" spans="4:5" ht="15.75">
      <c r="D5412" s="533"/>
      <c r="E5412" s="533"/>
    </row>
    <row r="5413" spans="4:5" ht="15.75">
      <c r="D5413" s="533"/>
      <c r="E5413" s="533"/>
    </row>
    <row r="5414" spans="4:5" ht="15.75">
      <c r="D5414" s="533"/>
      <c r="E5414" s="533"/>
    </row>
    <row r="5415" spans="4:5" ht="15.75">
      <c r="D5415" s="533"/>
      <c r="E5415" s="533"/>
    </row>
    <row r="5416" spans="4:5" ht="15.75">
      <c r="D5416" s="533"/>
      <c r="E5416" s="533"/>
    </row>
    <row r="5417" spans="4:5" ht="15.75">
      <c r="D5417" s="533"/>
      <c r="E5417" s="533"/>
    </row>
    <row r="5418" spans="4:5" ht="15.75">
      <c r="D5418" s="533"/>
      <c r="E5418" s="533"/>
    </row>
    <row r="5419" spans="4:5" ht="15.75">
      <c r="D5419" s="533"/>
      <c r="E5419" s="533"/>
    </row>
    <row r="5420" spans="4:5" ht="15.75">
      <c r="D5420" s="533"/>
      <c r="E5420" s="533"/>
    </row>
    <row r="5421" spans="4:5" ht="15.75">
      <c r="D5421" s="533"/>
      <c r="E5421" s="533"/>
    </row>
    <row r="5422" spans="4:5" ht="15.75">
      <c r="D5422" s="533"/>
      <c r="E5422" s="533"/>
    </row>
    <row r="5423" spans="4:5" ht="15.75">
      <c r="D5423" s="533"/>
      <c r="E5423" s="533"/>
    </row>
    <row r="5424" spans="4:5" ht="15.75">
      <c r="D5424" s="533"/>
      <c r="E5424" s="533"/>
    </row>
    <row r="5425" spans="4:5" ht="15.75">
      <c r="D5425" s="533"/>
      <c r="E5425" s="533"/>
    </row>
    <row r="5426" spans="4:5" ht="15.75">
      <c r="D5426" s="533"/>
      <c r="E5426" s="533"/>
    </row>
    <row r="5427" spans="4:5" ht="15.75">
      <c r="D5427" s="533"/>
      <c r="E5427" s="533"/>
    </row>
    <row r="5428" spans="4:5" ht="15.75">
      <c r="D5428" s="533"/>
      <c r="E5428" s="533"/>
    </row>
    <row r="5429" spans="4:5" ht="15.75">
      <c r="D5429" s="533"/>
      <c r="E5429" s="533"/>
    </row>
    <row r="5430" spans="4:5" ht="15.75">
      <c r="D5430" s="533"/>
      <c r="E5430" s="533"/>
    </row>
    <row r="5431" spans="4:5" ht="15.75">
      <c r="D5431" s="533"/>
      <c r="E5431" s="533"/>
    </row>
    <row r="5432" spans="4:5" ht="15.75">
      <c r="D5432" s="533"/>
      <c r="E5432" s="533"/>
    </row>
    <row r="5433" spans="4:5" ht="15.75">
      <c r="D5433" s="533"/>
      <c r="E5433" s="533"/>
    </row>
    <row r="5434" spans="4:5" ht="15.75">
      <c r="D5434" s="533"/>
      <c r="E5434" s="533"/>
    </row>
    <row r="5435" spans="4:5" ht="15.75">
      <c r="D5435" s="533"/>
      <c r="E5435" s="533"/>
    </row>
    <row r="5436" spans="4:5" ht="15.75">
      <c r="D5436" s="533"/>
      <c r="E5436" s="533"/>
    </row>
    <row r="5437" spans="4:5" ht="15.75">
      <c r="D5437" s="533"/>
      <c r="E5437" s="533"/>
    </row>
    <row r="5438" spans="4:5" ht="15.75">
      <c r="D5438" s="533"/>
      <c r="E5438" s="533"/>
    </row>
    <row r="5439" spans="4:5" ht="15.75">
      <c r="D5439" s="533"/>
      <c r="E5439" s="533"/>
    </row>
    <row r="5440" spans="4:5" ht="15.75">
      <c r="D5440" s="533"/>
      <c r="E5440" s="533"/>
    </row>
    <row r="5441" spans="4:5" ht="15.75">
      <c r="D5441" s="533"/>
      <c r="E5441" s="533"/>
    </row>
    <row r="5442" spans="4:5" ht="15.75">
      <c r="D5442" s="533"/>
      <c r="E5442" s="533"/>
    </row>
    <row r="5443" spans="4:5" ht="15.75">
      <c r="D5443" s="533"/>
      <c r="E5443" s="533"/>
    </row>
    <row r="5444" spans="4:5" ht="15.75">
      <c r="D5444" s="533"/>
      <c r="E5444" s="533"/>
    </row>
    <row r="5445" spans="4:5" ht="15.75">
      <c r="D5445" s="533"/>
      <c r="E5445" s="533"/>
    </row>
    <row r="5446" spans="4:5" ht="15.75">
      <c r="D5446" s="533"/>
      <c r="E5446" s="533"/>
    </row>
    <row r="5447" spans="4:5" ht="15.75">
      <c r="D5447" s="533"/>
      <c r="E5447" s="533"/>
    </row>
    <row r="5448" spans="4:5" ht="15.75">
      <c r="D5448" s="533"/>
      <c r="E5448" s="533"/>
    </row>
    <row r="5449" spans="4:5" ht="15.75">
      <c r="D5449" s="533"/>
      <c r="E5449" s="533"/>
    </row>
    <row r="5450" spans="4:5" ht="15.75">
      <c r="D5450" s="533"/>
      <c r="E5450" s="533"/>
    </row>
    <row r="5451" spans="4:5" ht="15.75">
      <c r="D5451" s="533"/>
      <c r="E5451" s="533"/>
    </row>
    <row r="5452" spans="4:5" ht="15.75">
      <c r="D5452" s="533"/>
      <c r="E5452" s="533"/>
    </row>
    <row r="5453" spans="4:5" ht="15.75">
      <c r="D5453" s="533"/>
      <c r="E5453" s="533"/>
    </row>
    <row r="5454" spans="4:5" ht="15.75">
      <c r="D5454" s="533"/>
      <c r="E5454" s="533"/>
    </row>
    <row r="5455" spans="4:5" ht="15.75">
      <c r="D5455" s="533"/>
      <c r="E5455" s="533"/>
    </row>
    <row r="5456" spans="4:5" ht="15.75">
      <c r="D5456" s="533"/>
      <c r="E5456" s="533"/>
    </row>
    <row r="5457" spans="4:5" ht="15.75">
      <c r="D5457" s="533"/>
      <c r="E5457" s="533"/>
    </row>
    <row r="5458" spans="4:5" ht="15.75">
      <c r="D5458" s="533"/>
      <c r="E5458" s="533"/>
    </row>
    <row r="5459" spans="4:5" ht="15.75">
      <c r="D5459" s="533"/>
      <c r="E5459" s="533"/>
    </row>
    <row r="5460" spans="4:5" ht="15.75">
      <c r="D5460" s="533"/>
      <c r="E5460" s="533"/>
    </row>
    <row r="5461" spans="4:5" ht="15.75">
      <c r="D5461" s="533"/>
      <c r="E5461" s="533"/>
    </row>
    <row r="5462" spans="4:5" ht="15.75">
      <c r="D5462" s="533"/>
      <c r="E5462" s="533"/>
    </row>
    <row r="5463" spans="4:5" ht="15.75">
      <c r="D5463" s="533"/>
      <c r="E5463" s="533"/>
    </row>
    <row r="5464" spans="4:5" ht="15.75">
      <c r="D5464" s="533"/>
      <c r="E5464" s="533"/>
    </row>
    <row r="5465" spans="4:5" ht="15.75">
      <c r="D5465" s="533"/>
      <c r="E5465" s="533"/>
    </row>
    <row r="5466" spans="4:5" ht="15.75">
      <c r="D5466" s="533"/>
      <c r="E5466" s="533"/>
    </row>
    <row r="5467" spans="4:5" ht="15.75">
      <c r="D5467" s="533"/>
      <c r="E5467" s="533"/>
    </row>
    <row r="5468" spans="4:5" ht="15.75">
      <c r="D5468" s="533"/>
      <c r="E5468" s="533"/>
    </row>
    <row r="5469" spans="4:5" ht="15.75">
      <c r="D5469" s="533"/>
      <c r="E5469" s="533"/>
    </row>
    <row r="5470" spans="4:5" ht="15.75">
      <c r="D5470" s="533"/>
      <c r="E5470" s="533"/>
    </row>
    <row r="5471" spans="4:5" ht="15.75">
      <c r="D5471" s="533"/>
      <c r="E5471" s="533"/>
    </row>
    <row r="5472" spans="4:5" ht="15.75">
      <c r="D5472" s="533"/>
      <c r="E5472" s="533"/>
    </row>
    <row r="5473" spans="4:5" ht="15.75">
      <c r="D5473" s="533"/>
      <c r="E5473" s="533"/>
    </row>
    <row r="5474" spans="4:5" ht="15.75">
      <c r="D5474" s="533"/>
      <c r="E5474" s="533"/>
    </row>
    <row r="5475" spans="4:5" ht="15.75">
      <c r="D5475" s="533"/>
      <c r="E5475" s="533"/>
    </row>
    <row r="5476" spans="4:5" ht="15.75">
      <c r="D5476" s="533"/>
      <c r="E5476" s="533"/>
    </row>
    <row r="5477" spans="4:5" ht="15.75">
      <c r="D5477" s="533"/>
      <c r="E5477" s="533"/>
    </row>
    <row r="5478" spans="4:5" ht="15.75">
      <c r="D5478" s="533"/>
      <c r="E5478" s="533"/>
    </row>
    <row r="5479" spans="4:5" ht="15.75">
      <c r="D5479" s="533"/>
      <c r="E5479" s="533"/>
    </row>
    <row r="5480" spans="4:5" ht="15.75">
      <c r="D5480" s="533"/>
      <c r="E5480" s="533"/>
    </row>
    <row r="5481" spans="4:5" ht="15.75">
      <c r="D5481" s="533"/>
      <c r="E5481" s="533"/>
    </row>
    <row r="5482" spans="4:5" ht="15.75">
      <c r="D5482" s="533"/>
      <c r="E5482" s="533"/>
    </row>
    <row r="5483" spans="4:5" ht="15.75">
      <c r="D5483" s="533"/>
      <c r="E5483" s="533"/>
    </row>
    <row r="5484" spans="4:5" ht="15.75">
      <c r="D5484" s="533"/>
      <c r="E5484" s="533"/>
    </row>
    <row r="5485" spans="4:5" ht="15.75">
      <c r="D5485" s="533"/>
      <c r="E5485" s="533"/>
    </row>
    <row r="5486" spans="4:5" ht="15.75">
      <c r="D5486" s="533"/>
      <c r="E5486" s="533"/>
    </row>
    <row r="5487" spans="4:5" ht="15.75">
      <c r="D5487" s="533"/>
      <c r="E5487" s="533"/>
    </row>
    <row r="5488" spans="4:5" ht="15.75">
      <c r="D5488" s="533"/>
      <c r="E5488" s="533"/>
    </row>
    <row r="5489" spans="4:5" ht="15.75">
      <c r="D5489" s="533"/>
      <c r="E5489" s="533"/>
    </row>
    <row r="5490" spans="4:5" ht="15.75">
      <c r="D5490" s="533"/>
      <c r="E5490" s="533"/>
    </row>
    <row r="5491" spans="4:5" ht="15.75">
      <c r="D5491" s="533"/>
      <c r="E5491" s="533"/>
    </row>
    <row r="5492" spans="4:5" ht="15.75">
      <c r="D5492" s="533"/>
      <c r="E5492" s="533"/>
    </row>
    <row r="5493" spans="4:5" ht="15.75">
      <c r="D5493" s="533"/>
      <c r="E5493" s="533"/>
    </row>
    <row r="5494" spans="4:5" ht="15.75">
      <c r="D5494" s="533"/>
      <c r="E5494" s="533"/>
    </row>
    <row r="5495" spans="4:5" ht="15.75">
      <c r="D5495" s="533"/>
      <c r="E5495" s="533"/>
    </row>
    <row r="5496" spans="4:5" ht="15.75">
      <c r="D5496" s="533"/>
      <c r="E5496" s="533"/>
    </row>
    <row r="5497" spans="4:5" ht="15.75">
      <c r="D5497" s="533"/>
      <c r="E5497" s="533"/>
    </row>
    <row r="5498" spans="4:5" ht="15.75">
      <c r="D5498" s="533"/>
      <c r="E5498" s="533"/>
    </row>
    <row r="5499" spans="4:5" ht="15.75">
      <c r="D5499" s="533"/>
      <c r="E5499" s="533"/>
    </row>
    <row r="5500" spans="4:5" ht="15.75">
      <c r="D5500" s="533"/>
      <c r="E5500" s="533"/>
    </row>
    <row r="5501" spans="4:5" ht="15.75">
      <c r="D5501" s="533"/>
      <c r="E5501" s="533"/>
    </row>
    <row r="5502" spans="4:5" ht="15.75">
      <c r="D5502" s="533"/>
      <c r="E5502" s="533"/>
    </row>
    <row r="5503" spans="4:5" ht="15.75">
      <c r="D5503" s="533"/>
      <c r="E5503" s="533"/>
    </row>
    <row r="5504" spans="4:5" ht="15.75">
      <c r="D5504" s="533"/>
      <c r="E5504" s="533"/>
    </row>
    <row r="5505" spans="4:5" ht="15.75">
      <c r="D5505" s="533"/>
      <c r="E5505" s="533"/>
    </row>
    <row r="5506" spans="4:5" ht="15.75">
      <c r="D5506" s="533"/>
      <c r="E5506" s="533"/>
    </row>
    <row r="5507" spans="4:5" ht="15.75">
      <c r="D5507" s="533"/>
      <c r="E5507" s="533"/>
    </row>
    <row r="5508" spans="4:5" ht="15.75">
      <c r="D5508" s="533"/>
      <c r="E5508" s="533"/>
    </row>
    <row r="5509" spans="4:5" ht="15.75">
      <c r="D5509" s="533"/>
      <c r="E5509" s="533"/>
    </row>
    <row r="5510" spans="4:5" ht="15.75">
      <c r="D5510" s="533"/>
      <c r="E5510" s="533"/>
    </row>
    <row r="5511" spans="4:5" ht="15.75">
      <c r="D5511" s="533"/>
      <c r="E5511" s="533"/>
    </row>
    <row r="5512" spans="4:5" ht="15.75">
      <c r="D5512" s="533"/>
      <c r="E5512" s="533"/>
    </row>
    <row r="5513" spans="4:5" ht="15.75">
      <c r="D5513" s="533"/>
      <c r="E5513" s="533"/>
    </row>
    <row r="5514" spans="4:5" ht="15.75">
      <c r="D5514" s="533"/>
      <c r="E5514" s="533"/>
    </row>
    <row r="5515" spans="4:5" ht="15.75">
      <c r="D5515" s="533"/>
      <c r="E5515" s="533"/>
    </row>
    <row r="5516" spans="4:5" ht="15.75">
      <c r="D5516" s="533"/>
      <c r="E5516" s="533"/>
    </row>
    <row r="5517" spans="4:5" ht="15.75">
      <c r="D5517" s="533"/>
      <c r="E5517" s="533"/>
    </row>
    <row r="5518" spans="4:5" ht="15.75">
      <c r="D5518" s="533"/>
      <c r="E5518" s="533"/>
    </row>
    <row r="5519" spans="4:5" ht="15.75">
      <c r="D5519" s="533"/>
      <c r="E5519" s="533"/>
    </row>
    <row r="5520" spans="4:5" ht="15.75">
      <c r="D5520" s="533"/>
      <c r="E5520" s="533"/>
    </row>
    <row r="5521" spans="4:5" ht="15.75">
      <c r="D5521" s="533"/>
      <c r="E5521" s="533"/>
    </row>
    <row r="5522" spans="4:5" ht="15.75">
      <c r="D5522" s="533"/>
      <c r="E5522" s="533"/>
    </row>
    <row r="5523" spans="4:5" ht="15.75">
      <c r="D5523" s="533"/>
      <c r="E5523" s="533"/>
    </row>
    <row r="5524" spans="4:5" ht="15.75">
      <c r="D5524" s="533"/>
      <c r="E5524" s="533"/>
    </row>
    <row r="5525" spans="4:5" ht="15.75">
      <c r="D5525" s="533"/>
      <c r="E5525" s="533"/>
    </row>
    <row r="5526" spans="4:5" ht="15.75">
      <c r="D5526" s="533"/>
      <c r="E5526" s="533"/>
    </row>
    <row r="5527" spans="4:5" ht="15.75">
      <c r="D5527" s="533"/>
      <c r="E5527" s="533"/>
    </row>
    <row r="5528" spans="4:5" ht="15.75">
      <c r="D5528" s="533"/>
      <c r="E5528" s="533"/>
    </row>
    <row r="5529" spans="4:5" ht="15.75">
      <c r="D5529" s="533"/>
      <c r="E5529" s="533"/>
    </row>
    <row r="5530" spans="4:5" ht="15.75">
      <c r="D5530" s="533"/>
      <c r="E5530" s="533"/>
    </row>
    <row r="5531" spans="4:5" ht="15.75">
      <c r="D5531" s="533"/>
      <c r="E5531" s="533"/>
    </row>
    <row r="5532" spans="4:5" ht="15.75">
      <c r="D5532" s="533"/>
      <c r="E5532" s="533"/>
    </row>
    <row r="5533" spans="4:5" ht="15.75">
      <c r="D5533" s="533"/>
      <c r="E5533" s="533"/>
    </row>
    <row r="5534" spans="4:5" ht="15.75">
      <c r="D5534" s="533"/>
      <c r="E5534" s="533"/>
    </row>
    <row r="5535" spans="4:5" ht="15.75">
      <c r="D5535" s="533"/>
      <c r="E5535" s="533"/>
    </row>
    <row r="5536" spans="4:5" ht="15.75">
      <c r="D5536" s="533"/>
      <c r="E5536" s="533"/>
    </row>
    <row r="5537" spans="4:5" ht="15.75">
      <c r="D5537" s="533"/>
      <c r="E5537" s="533"/>
    </row>
    <row r="5538" spans="4:5" ht="15.75">
      <c r="D5538" s="533"/>
      <c r="E5538" s="533"/>
    </row>
    <row r="5539" spans="4:5" ht="15.75">
      <c r="D5539" s="533"/>
      <c r="E5539" s="533"/>
    </row>
    <row r="5540" spans="4:5" ht="15.75">
      <c r="D5540" s="533"/>
      <c r="E5540" s="533"/>
    </row>
    <row r="5541" spans="4:5" ht="15.75">
      <c r="D5541" s="533"/>
      <c r="E5541" s="533"/>
    </row>
    <row r="5542" spans="4:5" ht="15.75">
      <c r="D5542" s="533"/>
      <c r="E5542" s="533"/>
    </row>
    <row r="5543" spans="4:5" ht="15.75">
      <c r="D5543" s="533"/>
      <c r="E5543" s="533"/>
    </row>
    <row r="5544" spans="4:5" ht="15.75">
      <c r="D5544" s="533"/>
      <c r="E5544" s="533"/>
    </row>
    <row r="5545" spans="4:5" ht="15.75">
      <c r="D5545" s="533"/>
      <c r="E5545" s="533"/>
    </row>
    <row r="5546" spans="4:5" ht="15.75">
      <c r="D5546" s="533"/>
      <c r="E5546" s="533"/>
    </row>
    <row r="5547" spans="4:5" ht="15.75">
      <c r="D5547" s="533"/>
      <c r="E5547" s="533"/>
    </row>
    <row r="5548" spans="4:5" ht="15.75">
      <c r="D5548" s="533"/>
      <c r="E5548" s="533"/>
    </row>
    <row r="5549" spans="4:5" ht="15.75">
      <c r="D5549" s="533"/>
      <c r="E5549" s="533"/>
    </row>
    <row r="5550" spans="4:5" ht="15.75">
      <c r="D5550" s="533"/>
      <c r="E5550" s="533"/>
    </row>
    <row r="5551" spans="4:5" ht="15.75">
      <c r="D5551" s="533"/>
      <c r="E5551" s="533"/>
    </row>
    <row r="5552" spans="4:5" ht="15.75">
      <c r="D5552" s="533"/>
      <c r="E5552" s="533"/>
    </row>
    <row r="5553" spans="4:5" ht="15.75">
      <c r="D5553" s="533"/>
      <c r="E5553" s="533"/>
    </row>
    <row r="5554" spans="4:5" ht="15.75">
      <c r="D5554" s="533"/>
      <c r="E5554" s="533"/>
    </row>
    <row r="5555" spans="4:5" ht="15.75">
      <c r="D5555" s="533"/>
      <c r="E5555" s="533"/>
    </row>
    <row r="5556" spans="4:5" ht="15.75">
      <c r="D5556" s="533"/>
      <c r="E5556" s="533"/>
    </row>
    <row r="5557" spans="4:5" ht="15.75">
      <c r="D5557" s="533"/>
      <c r="E5557" s="533"/>
    </row>
    <row r="5558" spans="4:5" ht="15.75">
      <c r="D5558" s="533"/>
      <c r="E5558" s="533"/>
    </row>
    <row r="5559" spans="4:5" ht="15.75">
      <c r="D5559" s="533"/>
      <c r="E5559" s="533"/>
    </row>
    <row r="5560" spans="4:5" ht="15.75">
      <c r="D5560" s="533"/>
      <c r="E5560" s="533"/>
    </row>
    <row r="5561" spans="4:5" ht="15.75">
      <c r="D5561" s="533"/>
      <c r="E5561" s="533"/>
    </row>
    <row r="5562" spans="4:5" ht="15.75">
      <c r="D5562" s="533"/>
      <c r="E5562" s="533"/>
    </row>
    <row r="5563" spans="4:5" ht="15.75">
      <c r="D5563" s="533"/>
      <c r="E5563" s="533"/>
    </row>
    <row r="5564" spans="4:5" ht="15.75">
      <c r="D5564" s="533"/>
      <c r="E5564" s="533"/>
    </row>
    <row r="5565" spans="4:5" ht="15.75">
      <c r="D5565" s="533"/>
      <c r="E5565" s="533"/>
    </row>
    <row r="5566" spans="4:5" ht="15.75">
      <c r="D5566" s="533"/>
      <c r="E5566" s="533"/>
    </row>
    <row r="5567" spans="4:5" ht="15.75">
      <c r="D5567" s="533"/>
      <c r="E5567" s="533"/>
    </row>
    <row r="5568" spans="4:5" ht="15.75">
      <c r="D5568" s="533"/>
      <c r="E5568" s="533"/>
    </row>
    <row r="5569" spans="4:5" ht="15.75">
      <c r="D5569" s="533"/>
      <c r="E5569" s="533"/>
    </row>
    <row r="5570" spans="4:5" ht="15.75">
      <c r="D5570" s="533"/>
      <c r="E5570" s="533"/>
    </row>
    <row r="5571" spans="4:5" ht="15.75">
      <c r="D5571" s="533"/>
      <c r="E5571" s="533"/>
    </row>
    <row r="5572" spans="4:5" ht="15.75">
      <c r="D5572" s="533"/>
      <c r="E5572" s="533"/>
    </row>
    <row r="5573" spans="4:5" ht="15.75">
      <c r="D5573" s="533"/>
      <c r="E5573" s="533"/>
    </row>
    <row r="5574" spans="4:5" ht="15.75">
      <c r="D5574" s="533"/>
      <c r="E5574" s="533"/>
    </row>
    <row r="5575" spans="4:5" ht="15.75">
      <c r="D5575" s="533"/>
      <c r="E5575" s="533"/>
    </row>
    <row r="5576" spans="4:5" ht="15.75">
      <c r="D5576" s="533"/>
      <c r="E5576" s="533"/>
    </row>
    <row r="5577" spans="4:5" ht="15.75">
      <c r="D5577" s="533"/>
      <c r="E5577" s="533"/>
    </row>
    <row r="5578" spans="4:5" ht="15.75">
      <c r="D5578" s="533"/>
      <c r="E5578" s="533"/>
    </row>
    <row r="5579" spans="4:5" ht="15.75">
      <c r="D5579" s="533"/>
      <c r="E5579" s="533"/>
    </row>
    <row r="5580" spans="4:5" ht="15.75">
      <c r="D5580" s="533"/>
      <c r="E5580" s="533"/>
    </row>
    <row r="5581" spans="4:5" ht="15.75">
      <c r="D5581" s="533"/>
      <c r="E5581" s="533"/>
    </row>
    <row r="5582" spans="4:5" ht="15.75">
      <c r="D5582" s="533"/>
      <c r="E5582" s="533"/>
    </row>
    <row r="5583" spans="4:5" ht="15.75">
      <c r="D5583" s="533"/>
      <c r="E5583" s="533"/>
    </row>
    <row r="5584" spans="4:5" ht="15.75">
      <c r="D5584" s="533"/>
      <c r="E5584" s="533"/>
    </row>
    <row r="5585" spans="4:5" ht="15.75">
      <c r="D5585" s="533"/>
      <c r="E5585" s="533"/>
    </row>
    <row r="5586" spans="4:5" ht="15.75">
      <c r="D5586" s="533"/>
      <c r="E5586" s="533"/>
    </row>
    <row r="5587" spans="4:5" ht="15.75">
      <c r="D5587" s="533"/>
      <c r="E5587" s="533"/>
    </row>
    <row r="5588" spans="4:5" ht="15.75">
      <c r="D5588" s="533"/>
      <c r="E5588" s="533"/>
    </row>
    <row r="5589" spans="4:5" ht="15.75">
      <c r="D5589" s="533"/>
      <c r="E5589" s="533"/>
    </row>
    <row r="5590" spans="4:5" ht="15.75">
      <c r="D5590" s="533"/>
      <c r="E5590" s="533"/>
    </row>
    <row r="5591" spans="4:5" ht="15.75">
      <c r="D5591" s="533"/>
      <c r="E5591" s="533"/>
    </row>
    <row r="5592" spans="4:5" ht="15.75">
      <c r="D5592" s="533"/>
      <c r="E5592" s="533"/>
    </row>
    <row r="5593" spans="4:5" ht="15.75">
      <c r="D5593" s="533"/>
      <c r="E5593" s="533"/>
    </row>
    <row r="5594" spans="4:5" ht="15.75">
      <c r="D5594" s="533"/>
      <c r="E5594" s="533"/>
    </row>
    <row r="5595" spans="4:5" ht="15.75">
      <c r="D5595" s="533"/>
      <c r="E5595" s="533"/>
    </row>
    <row r="5596" spans="4:5" ht="15.75">
      <c r="D5596" s="533"/>
      <c r="E5596" s="533"/>
    </row>
    <row r="5597" spans="4:5" ht="15.75">
      <c r="D5597" s="533"/>
      <c r="E5597" s="533"/>
    </row>
    <row r="5598" spans="4:5" ht="15.75">
      <c r="D5598" s="533"/>
      <c r="E5598" s="533"/>
    </row>
    <row r="5599" spans="4:5" ht="15.75">
      <c r="D5599" s="533"/>
      <c r="E5599" s="533"/>
    </row>
    <row r="5600" spans="4:5" ht="15.75">
      <c r="D5600" s="533"/>
      <c r="E5600" s="533"/>
    </row>
    <row r="5601" spans="4:5" ht="15.75">
      <c r="D5601" s="533"/>
      <c r="E5601" s="533"/>
    </row>
    <row r="5602" spans="4:5" ht="15.75">
      <c r="D5602" s="533"/>
      <c r="E5602" s="533"/>
    </row>
    <row r="5603" spans="4:5" ht="15.75">
      <c r="D5603" s="533"/>
      <c r="E5603" s="533"/>
    </row>
    <row r="5604" spans="4:5" ht="15.75">
      <c r="D5604" s="533"/>
      <c r="E5604" s="533"/>
    </row>
    <row r="5605" spans="4:5" ht="15.75">
      <c r="D5605" s="533"/>
      <c r="E5605" s="533"/>
    </row>
    <row r="5606" spans="4:5" ht="15.75">
      <c r="D5606" s="533"/>
      <c r="E5606" s="533"/>
    </row>
    <row r="5607" spans="4:5" ht="15.75">
      <c r="D5607" s="533"/>
      <c r="E5607" s="533"/>
    </row>
    <row r="5608" spans="4:5" ht="15.75">
      <c r="D5608" s="533"/>
      <c r="E5608" s="533"/>
    </row>
    <row r="5609" spans="4:5" ht="15.75">
      <c r="D5609" s="533"/>
      <c r="E5609" s="533"/>
    </row>
    <row r="5610" spans="4:5" ht="15.75">
      <c r="D5610" s="533"/>
      <c r="E5610" s="533"/>
    </row>
    <row r="5611" spans="4:5" ht="15.75">
      <c r="D5611" s="533"/>
      <c r="E5611" s="533"/>
    </row>
    <row r="5612" spans="4:5" ht="15.75">
      <c r="D5612" s="533"/>
      <c r="E5612" s="533"/>
    </row>
    <row r="5613" spans="4:5" ht="15.75">
      <c r="D5613" s="533"/>
      <c r="E5613" s="533"/>
    </row>
    <row r="5614" spans="4:5" ht="15.75">
      <c r="D5614" s="533"/>
      <c r="E5614" s="533"/>
    </row>
    <row r="5615" spans="4:5" ht="15.75">
      <c r="D5615" s="533"/>
      <c r="E5615" s="533"/>
    </row>
    <row r="5616" spans="4:5" ht="15.75">
      <c r="D5616" s="533"/>
      <c r="E5616" s="533"/>
    </row>
    <row r="5617" spans="4:5" ht="15.75">
      <c r="D5617" s="533"/>
      <c r="E5617" s="533"/>
    </row>
    <row r="5618" spans="4:5" ht="15.75">
      <c r="D5618" s="533"/>
      <c r="E5618" s="533"/>
    </row>
    <row r="5619" spans="4:5" ht="15.75">
      <c r="D5619" s="533"/>
      <c r="E5619" s="533"/>
    </row>
    <row r="5620" spans="4:5" ht="15.75">
      <c r="D5620" s="533"/>
      <c r="E5620" s="533"/>
    </row>
    <row r="5621" spans="4:5" ht="15.75">
      <c r="D5621" s="533"/>
      <c r="E5621" s="533"/>
    </row>
    <row r="5622" spans="4:5" ht="15.75">
      <c r="D5622" s="533"/>
      <c r="E5622" s="533"/>
    </row>
    <row r="5623" spans="4:5" ht="15.75">
      <c r="D5623" s="533"/>
      <c r="E5623" s="533"/>
    </row>
    <row r="5624" spans="4:5" ht="15.75">
      <c r="D5624" s="533"/>
      <c r="E5624" s="533"/>
    </row>
    <row r="5625" spans="4:5" ht="15.75">
      <c r="D5625" s="533"/>
      <c r="E5625" s="533"/>
    </row>
    <row r="5626" spans="4:5" ht="15.75">
      <c r="D5626" s="533"/>
      <c r="E5626" s="533"/>
    </row>
    <row r="5627" spans="4:5" ht="15.75">
      <c r="D5627" s="533"/>
      <c r="E5627" s="533"/>
    </row>
    <row r="5628" spans="4:5" ht="15.75">
      <c r="D5628" s="533"/>
      <c r="E5628" s="533"/>
    </row>
    <row r="5629" spans="4:5" ht="15.75">
      <c r="D5629" s="533"/>
      <c r="E5629" s="533"/>
    </row>
    <row r="5630" spans="4:5" ht="15.75">
      <c r="D5630" s="533"/>
      <c r="E5630" s="533"/>
    </row>
    <row r="5631" spans="4:5" ht="15.75">
      <c r="D5631" s="533"/>
      <c r="E5631" s="533"/>
    </row>
    <row r="5632" spans="4:5" ht="15.75">
      <c r="D5632" s="533"/>
      <c r="E5632" s="533"/>
    </row>
    <row r="5633" spans="4:5" ht="15.75">
      <c r="D5633" s="533"/>
      <c r="E5633" s="533"/>
    </row>
    <row r="5634" spans="4:5" ht="15.75">
      <c r="D5634" s="533"/>
      <c r="E5634" s="533"/>
    </row>
    <row r="5635" spans="4:5" ht="15.75">
      <c r="D5635" s="533"/>
      <c r="E5635" s="533"/>
    </row>
    <row r="5636" spans="4:5" ht="15.75">
      <c r="D5636" s="533"/>
      <c r="E5636" s="533"/>
    </row>
    <row r="5637" spans="4:5" ht="15.75">
      <c r="D5637" s="533"/>
      <c r="E5637" s="533"/>
    </row>
    <row r="5638" spans="4:5" ht="15.75">
      <c r="D5638" s="533"/>
      <c r="E5638" s="533"/>
    </row>
    <row r="5639" spans="4:5" ht="15.75">
      <c r="D5639" s="533"/>
      <c r="E5639" s="533"/>
    </row>
    <row r="5640" spans="4:5" ht="15.75">
      <c r="D5640" s="533"/>
      <c r="E5640" s="533"/>
    </row>
    <row r="5641" spans="4:5" ht="15.75">
      <c r="D5641" s="533"/>
      <c r="E5641" s="533"/>
    </row>
    <row r="5642" spans="4:5" ht="15.75">
      <c r="D5642" s="533"/>
      <c r="E5642" s="533"/>
    </row>
    <row r="5643" spans="4:5" ht="15.75">
      <c r="D5643" s="533"/>
      <c r="E5643" s="533"/>
    </row>
    <row r="5644" spans="4:5" ht="15.75">
      <c r="D5644" s="533"/>
      <c r="E5644" s="533"/>
    </row>
    <row r="5645" spans="4:5" ht="15.75">
      <c r="D5645" s="533"/>
      <c r="E5645" s="533"/>
    </row>
    <row r="5646" spans="4:5" ht="15.75">
      <c r="D5646" s="533"/>
      <c r="E5646" s="533"/>
    </row>
    <row r="5647" spans="4:5" ht="15.75">
      <c r="D5647" s="533"/>
      <c r="E5647" s="533"/>
    </row>
    <row r="5648" spans="4:5" ht="15.75">
      <c r="D5648" s="533"/>
      <c r="E5648" s="533"/>
    </row>
    <row r="5649" spans="4:5" ht="15.75">
      <c r="D5649" s="533"/>
      <c r="E5649" s="533"/>
    </row>
    <row r="5650" spans="4:5" ht="15.75">
      <c r="D5650" s="533"/>
      <c r="E5650" s="533"/>
    </row>
    <row r="5651" spans="4:5" ht="15.75">
      <c r="D5651" s="533"/>
      <c r="E5651" s="533"/>
    </row>
    <row r="5652" spans="4:5" ht="15.75">
      <c r="D5652" s="533"/>
      <c r="E5652" s="533"/>
    </row>
    <row r="5653" spans="4:5" ht="15.75">
      <c r="D5653" s="533"/>
      <c r="E5653" s="533"/>
    </row>
    <row r="5654" spans="4:5" ht="15.75">
      <c r="D5654" s="533"/>
      <c r="E5654" s="533"/>
    </row>
    <row r="5655" spans="4:5" ht="15.75">
      <c r="D5655" s="533"/>
      <c r="E5655" s="533"/>
    </row>
    <row r="5656" spans="4:5" ht="15.75">
      <c r="D5656" s="533"/>
      <c r="E5656" s="533"/>
    </row>
    <row r="5657" spans="4:5" ht="15.75">
      <c r="D5657" s="533"/>
      <c r="E5657" s="533"/>
    </row>
    <row r="5658" spans="4:5" ht="15.75">
      <c r="D5658" s="533"/>
      <c r="E5658" s="533"/>
    </row>
    <row r="5659" spans="4:5" ht="15.75">
      <c r="D5659" s="533"/>
      <c r="E5659" s="533"/>
    </row>
    <row r="5660" spans="4:5" ht="15.75">
      <c r="D5660" s="533"/>
      <c r="E5660" s="533"/>
    </row>
    <row r="5661" spans="4:5" ht="15.75">
      <c r="D5661" s="533"/>
      <c r="E5661" s="533"/>
    </row>
    <row r="5662" spans="4:5" ht="15.75">
      <c r="D5662" s="533"/>
      <c r="E5662" s="533"/>
    </row>
    <row r="5663" spans="4:5" ht="15.75">
      <c r="D5663" s="533"/>
      <c r="E5663" s="533"/>
    </row>
    <row r="5664" spans="4:5" ht="15.75">
      <c r="D5664" s="533"/>
      <c r="E5664" s="533"/>
    </row>
    <row r="5665" spans="4:5" ht="15.75">
      <c r="D5665" s="533"/>
      <c r="E5665" s="533"/>
    </row>
    <row r="5666" spans="4:5" ht="15.75">
      <c r="D5666" s="533"/>
      <c r="E5666" s="533"/>
    </row>
    <row r="5667" spans="4:5" ht="15.75">
      <c r="D5667" s="533"/>
      <c r="E5667" s="533"/>
    </row>
    <row r="5668" spans="4:5" ht="15.75">
      <c r="D5668" s="533"/>
      <c r="E5668" s="533"/>
    </row>
    <row r="5669" spans="4:5" ht="15.75">
      <c r="D5669" s="533"/>
      <c r="E5669" s="533"/>
    </row>
    <row r="5670" spans="4:5" ht="15.75">
      <c r="D5670" s="533"/>
      <c r="E5670" s="533"/>
    </row>
    <row r="5671" spans="4:5" ht="15.75">
      <c r="D5671" s="533"/>
      <c r="E5671" s="533"/>
    </row>
    <row r="5672" spans="4:5" ht="15.75">
      <c r="D5672" s="533"/>
      <c r="E5672" s="533"/>
    </row>
    <row r="5673" spans="4:5" ht="15.75">
      <c r="D5673" s="533"/>
      <c r="E5673" s="533"/>
    </row>
    <row r="5674" spans="4:5" ht="15.75">
      <c r="D5674" s="533"/>
      <c r="E5674" s="533"/>
    </row>
    <row r="5675" spans="4:5" ht="15.75">
      <c r="D5675" s="533"/>
      <c r="E5675" s="533"/>
    </row>
    <row r="5676" spans="4:5" ht="15.75">
      <c r="D5676" s="533"/>
      <c r="E5676" s="533"/>
    </row>
    <row r="5677" spans="4:5" ht="15.75">
      <c r="D5677" s="533"/>
      <c r="E5677" s="533"/>
    </row>
    <row r="5678" spans="4:5" ht="15.75">
      <c r="D5678" s="533"/>
      <c r="E5678" s="533"/>
    </row>
    <row r="5679" spans="4:5" ht="15.75">
      <c r="D5679" s="533"/>
      <c r="E5679" s="533"/>
    </row>
    <row r="5680" spans="4:5" ht="15.75">
      <c r="D5680" s="533"/>
      <c r="E5680" s="533"/>
    </row>
    <row r="5681" spans="4:5" ht="15.75">
      <c r="D5681" s="533"/>
      <c r="E5681" s="533"/>
    </row>
    <row r="5682" spans="4:5" ht="15.75">
      <c r="D5682" s="533"/>
      <c r="E5682" s="533"/>
    </row>
    <row r="5683" spans="4:5" ht="15.75">
      <c r="D5683" s="533"/>
      <c r="E5683" s="533"/>
    </row>
    <row r="5684" spans="4:5" ht="15.75">
      <c r="D5684" s="533"/>
      <c r="E5684" s="533"/>
    </row>
    <row r="5685" spans="4:5" ht="15.75">
      <c r="D5685" s="533"/>
      <c r="E5685" s="533"/>
    </row>
    <row r="5686" spans="4:5" ht="15.75">
      <c r="D5686" s="533"/>
      <c r="E5686" s="533"/>
    </row>
    <row r="5687" spans="4:5" ht="15.75">
      <c r="D5687" s="533"/>
      <c r="E5687" s="533"/>
    </row>
    <row r="5688" spans="4:5" ht="15.75">
      <c r="D5688" s="533"/>
      <c r="E5688" s="533"/>
    </row>
  </sheetData>
  <sheetProtection/>
  <mergeCells count="1">
    <mergeCell ref="B4:B5"/>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Z25"/>
  <sheetViews>
    <sheetView zoomScalePageLayoutView="0" workbookViewId="0" topLeftCell="A1">
      <selection activeCell="B6" sqref="B6"/>
    </sheetView>
  </sheetViews>
  <sheetFormatPr defaultColWidth="9.140625" defaultRowHeight="12.75"/>
  <cols>
    <col min="1" max="1" width="21.8515625" style="0" customWidth="1"/>
    <col min="2" max="2" width="30.28125" style="0" customWidth="1"/>
    <col min="3" max="3" width="13.57421875" style="0" customWidth="1"/>
    <col min="4" max="4" width="25.57421875" style="0" customWidth="1"/>
    <col min="5" max="5" width="40.140625" style="0" customWidth="1"/>
    <col min="6" max="6" width="17.00390625" style="0" customWidth="1"/>
    <col min="7" max="7" width="16.140625" style="0" customWidth="1"/>
    <col min="8" max="10" width="9.140625" style="304" customWidth="1"/>
    <col min="11" max="12" width="9.140625" style="298" customWidth="1"/>
    <col min="13" max="15" width="9.140625" style="305" customWidth="1"/>
  </cols>
  <sheetData>
    <row r="1" spans="1:26" ht="12.75">
      <c r="A1" s="35"/>
      <c r="B1" s="35"/>
      <c r="C1" s="35"/>
      <c r="D1" s="35"/>
      <c r="E1" s="35"/>
      <c r="F1" s="35"/>
      <c r="G1" s="35"/>
      <c r="H1" s="306"/>
      <c r="I1" s="306"/>
      <c r="J1" s="306"/>
      <c r="K1" s="307"/>
      <c r="L1" s="307"/>
      <c r="M1" s="308"/>
      <c r="N1" s="308"/>
      <c r="O1" s="308"/>
      <c r="P1" s="35"/>
      <c r="Q1" s="35"/>
      <c r="R1" s="35"/>
      <c r="S1" s="35"/>
      <c r="T1" s="35"/>
      <c r="U1" s="35"/>
      <c r="V1" s="35"/>
      <c r="W1" s="35"/>
      <c r="X1" s="35"/>
      <c r="Y1" s="35"/>
      <c r="Z1" s="35"/>
    </row>
    <row r="25" ht="12.75">
      <c r="E25" s="44"/>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H9" sqref="H9"/>
    </sheetView>
  </sheetViews>
  <sheetFormatPr defaultColWidth="9.140625" defaultRowHeight="12.75"/>
  <cols>
    <col min="1" max="1" width="19.421875" style="0" customWidth="1"/>
    <col min="2" max="2" width="36.140625" style="0" customWidth="1"/>
    <col min="16" max="16" width="15.421875" style="0" customWidth="1"/>
    <col min="17" max="17" width="12.7109375" style="0" customWidth="1"/>
    <col min="18" max="18" width="13.574218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Elia Desmot</dc:creator>
  <cp:keywords/>
  <dc:description/>
  <cp:lastModifiedBy>Enveco</cp:lastModifiedBy>
  <dcterms:created xsi:type="dcterms:W3CDTF">2014-06-06T13:33:08Z</dcterms:created>
  <dcterms:modified xsi:type="dcterms:W3CDTF">2015-06-12T11:24:16Z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