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75" windowWidth="19440" windowHeight="11760" tabRatio="847"/>
  </bookViews>
  <sheets>
    <sheet name="II_B_1" sheetId="1" r:id="rId1"/>
    <sheet name="III_A_1" sheetId="2" r:id="rId2"/>
    <sheet name="III_B_1" sheetId="25" r:id="rId3"/>
    <sheet name="III_B_2" sheetId="4" r:id="rId4"/>
    <sheet name="III_B_3" sheetId="26" r:id="rId5"/>
    <sheet name="III_C_1" sheetId="6" r:id="rId6"/>
    <sheet name="III_C_2" sheetId="7" r:id="rId7"/>
    <sheet name="III_C_3" sheetId="8" r:id="rId8"/>
    <sheet name="III_C_4" sheetId="9" r:id="rId9"/>
    <sheet name="III_C_5" sheetId="10" r:id="rId10"/>
    <sheet name="III_C_6" sheetId="11" r:id="rId11"/>
    <sheet name="III_E_1" sheetId="12" r:id="rId12"/>
    <sheet name="III_E_2" sheetId="13" r:id="rId13"/>
    <sheet name="III_E_3" sheetId="14" r:id="rId14"/>
    <sheet name="III_F_1 " sheetId="27" r:id="rId15"/>
    <sheet name="III_F_2" sheetId="16" r:id="rId16"/>
    <sheet name="III_G_1" sheetId="17" r:id="rId17"/>
    <sheet name="IV_A_1" sheetId="18" r:id="rId18"/>
    <sheet name="IV_A_2" sheetId="19" r:id="rId19"/>
    <sheet name="IV_A_3 " sheetId="28" r:id="rId20"/>
    <sheet name="IV_B_1" sheetId="21" r:id="rId21"/>
    <sheet name="IV_B_2" sheetId="29" r:id="rId22"/>
    <sheet name="V_1" sheetId="23" r:id="rId23"/>
    <sheet name="VI_1" sheetId="24" r:id="rId24"/>
    <sheet name="Blad1" sheetId="30" r:id="rId25"/>
  </sheets>
  <externalReferences>
    <externalReference r:id="rId26"/>
  </externalReferences>
  <definedNames>
    <definedName name="_1Excel_BuiltIn_Print_Area_10_1_1">#REF!</definedName>
    <definedName name="_xlnm._FilterDatabase" localSheetId="0" hidden="1">II_B_1!$A$3:$I$10</definedName>
    <definedName name="_xlnm._FilterDatabase" localSheetId="4" hidden="1">III_B_3!$A$3:$T$3</definedName>
    <definedName name="_xlnm._FilterDatabase" localSheetId="5" hidden="1">III_C_1!$A$3:$O$182</definedName>
    <definedName name="_xlnm._FilterDatabase" localSheetId="7" hidden="1">III_C_3!$A$3:$DB$43</definedName>
    <definedName name="_xlnm._FilterDatabase" localSheetId="8" hidden="1">III_C_4!$A$3:$BH$31</definedName>
    <definedName name="_xlnm._FilterDatabase" localSheetId="9" hidden="1">III_C_5!$A$4:$U$171</definedName>
    <definedName name="_xlnm._FilterDatabase" localSheetId="13" hidden="1">III_E_3!$A$3:$U$128</definedName>
    <definedName name="_xlnm._FilterDatabase" localSheetId="19" hidden="1">'IV_A_3 '!$A$3:$J$25</definedName>
    <definedName name="_xlnm._FilterDatabase" localSheetId="21" hidden="1">IV_B_2!$A$3:$J$20</definedName>
    <definedName name="Excel_BuiltIn_Print_Area_1_1">II_B_1!$A$1:$I$24</definedName>
    <definedName name="Excel_BuiltIn_Print_Area_1_1_1">II_B_1!$A$1:$G$3</definedName>
    <definedName name="Excel_BuiltIn_Print_Area_10_1">III_C_5!$A$1:$X$40</definedName>
    <definedName name="Excel_BuiltIn_Print_Area_10_1_1">#REF!</definedName>
    <definedName name="Excel_BuiltIn_Print_Area_11_1">III_C_6!$A$1:$S$65</definedName>
    <definedName name="Excel_BuiltIn_Print_Area_12_1">III_E_1!$A$1:$M$68</definedName>
    <definedName name="Excel_BuiltIn_Print_Area_12_1_1">III_E_1!$A$1:$L$68</definedName>
    <definedName name="Excel_BuiltIn_Print_Area_14_1">III_E_3!$A$1:$S$20</definedName>
    <definedName name="Excel_BuiltIn_Print_Area_15_1" localSheetId="14">'III_F_1 '!$A$1:$K$77</definedName>
    <definedName name="Excel_BuiltIn_Print_Area_15_1">#REF!</definedName>
    <definedName name="Excel_BuiltIn_Print_Area_24_1" localSheetId="2">#REF!</definedName>
    <definedName name="Excel_BuiltIn_Print_Area_24_1" localSheetId="4">#REF!</definedName>
    <definedName name="Excel_BuiltIn_Print_Area_24_1" localSheetId="14">#REF!</definedName>
    <definedName name="Excel_BuiltIn_Print_Area_24_1" localSheetId="19">#REF!</definedName>
    <definedName name="Excel_BuiltIn_Print_Area_24_1" localSheetId="21">#REF!</definedName>
    <definedName name="Excel_BuiltIn_Print_Area_24_1">#REF!</definedName>
    <definedName name="Excel_BuiltIn_Print_Area_4_1">III_B_2!$A$1:$H$39</definedName>
    <definedName name="Excel_BuiltIn_Print_Area_5_1" localSheetId="4">III_B_3!$A$1:$I$50</definedName>
    <definedName name="Excel_BuiltIn_Print_Area_5_1">#REF!</definedName>
    <definedName name="Excel_BuiltIn_Print_Area_7_1">III_C_2!$A$1:$I$70</definedName>
    <definedName name="Excel_BuiltIn_Print_Area_8_1" localSheetId="2">#REF!</definedName>
    <definedName name="Excel_BuiltIn_Print_Area_8_1" localSheetId="4">#REF!</definedName>
    <definedName name="Excel_BuiltIn_Print_Area_8_1" localSheetId="14">#REF!</definedName>
    <definedName name="Excel_BuiltIn_Print_Area_8_1" localSheetId="19">#REF!</definedName>
    <definedName name="Excel_BuiltIn_Print_Area_8_1" localSheetId="21">#REF!</definedName>
    <definedName name="Excel_BuiltIn_Print_Area_8_1">III_C_3!$A$1:$W$19</definedName>
    <definedName name="Excel_BuiltIn_Print_Area_9_1">III_C_4!$A$1:$X$14</definedName>
    <definedName name="Fleet_segments_vessels">'[1]drop down'!$B$4:$B$16</definedName>
    <definedName name="Fleet_segments_vessels_lenght_classes">'[1]drop down'!$G$4:$G$11</definedName>
    <definedName name="_xlnm.Print_Area" localSheetId="0">II_B_1!$A$1:$I$123</definedName>
    <definedName name="_xlnm.Print_Area" localSheetId="1">III_A_1!$A$1:$I$17</definedName>
    <definedName name="_xlnm.Print_Area" localSheetId="2">III_B_1!$A$1:$N$24</definedName>
    <definedName name="_xlnm.Print_Area" localSheetId="3">III_B_2!$A$1:$I$39</definedName>
    <definedName name="_xlnm.Print_Area" localSheetId="4">III_B_3!$A$1:$M$15</definedName>
    <definedName name="_xlnm.Print_Area" localSheetId="5">III_C_1!$A$1:$O$183</definedName>
    <definedName name="_xlnm.Print_Area" localSheetId="6">III_C_2!$A$1:$J$72</definedName>
    <definedName name="_xlnm.Print_Area" localSheetId="7">III_C_3!$A$1:$T$46</definedName>
    <definedName name="_xlnm.Print_Area" localSheetId="8">III_C_4!$A$1:$X$32</definedName>
    <definedName name="_xlnm.Print_Area" localSheetId="9">III_C_5!$A$1:$T$174</definedName>
    <definedName name="_xlnm.Print_Area" localSheetId="10">III_C_6!$A$1:$N$65</definedName>
    <definedName name="_xlnm.Print_Area" localSheetId="11">III_E_1!$A$1:$J$108</definedName>
    <definedName name="_xlnm.Print_Area" localSheetId="12">III_E_2!$A$1:$AJ$29</definedName>
    <definedName name="_xlnm.Print_Area" localSheetId="13">III_E_3!$A$1:$T$134</definedName>
    <definedName name="_xlnm.Print_Area" localSheetId="14">'III_F_1 '!$A$1:$K$28</definedName>
    <definedName name="_xlnm.Print_Area" localSheetId="15">III_F_2!$A$1:$D$92</definedName>
    <definedName name="_xlnm.Print_Area" localSheetId="16">III_G_1!$A$1:$T$13</definedName>
    <definedName name="_xlnm.Print_Area" localSheetId="17">IV_A_1!$A$1:$J$39</definedName>
    <definedName name="_xlnm.Print_Area" localSheetId="18">IV_A_2!$A$1:$L$28</definedName>
    <definedName name="_xlnm.Print_Area" localSheetId="19">'IV_A_3 '!$A$1:$J$30</definedName>
    <definedName name="_xlnm.Print_Area" localSheetId="20">IV_B_1!$A$1:$L$14</definedName>
    <definedName name="_xlnm.Print_Area" localSheetId="21">IV_B_2!$A$1:$J$26</definedName>
    <definedName name="_xlnm.Print_Area" localSheetId="22">V_1!$A$1:$H$27</definedName>
    <definedName name="_xlnm.Print_Area" localSheetId="23">VI_1!$A$1:$U$46</definedName>
  </definedNames>
  <calcPr calcId="145621" concurrentCalc="0"/>
</workbook>
</file>

<file path=xl/calcChain.xml><?xml version="1.0" encoding="utf-8"?>
<calcChain xmlns="http://schemas.openxmlformats.org/spreadsheetml/2006/main">
  <c r="S57" i="14" l="1"/>
  <c r="T56" i="14"/>
  <c r="S56" i="14"/>
  <c r="T55" i="14"/>
  <c r="S55" i="14"/>
  <c r="T54" i="14"/>
  <c r="S54" i="14"/>
  <c r="T53" i="14"/>
  <c r="S53" i="14"/>
  <c r="T52" i="14"/>
  <c r="S52" i="14"/>
  <c r="T171" i="10"/>
  <c r="T170" i="10"/>
  <c r="T169" i="10"/>
  <c r="T168" i="10"/>
  <c r="T167" i="10"/>
  <c r="T166" i="10"/>
  <c r="T165" i="10"/>
  <c r="T164" i="10"/>
  <c r="T163" i="10"/>
  <c r="T162" i="10"/>
  <c r="T161" i="10"/>
  <c r="T160" i="10"/>
  <c r="T159" i="10"/>
  <c r="T158" i="10"/>
  <c r="T157" i="10"/>
  <c r="T156" i="10"/>
  <c r="T155" i="10"/>
  <c r="T154" i="10"/>
  <c r="T153" i="10"/>
  <c r="T152" i="10"/>
  <c r="T151" i="10"/>
  <c r="T150" i="10"/>
  <c r="T149" i="10"/>
  <c r="T148" i="10"/>
  <c r="T147" i="10"/>
  <c r="T146" i="10"/>
  <c r="T145" i="10"/>
  <c r="T144" i="10"/>
  <c r="T143" i="10"/>
  <c r="T142" i="10"/>
  <c r="T141" i="10"/>
  <c r="T140" i="10"/>
  <c r="T139" i="10"/>
  <c r="T138" i="10"/>
  <c r="T137" i="10"/>
  <c r="T136" i="10"/>
  <c r="T135" i="10"/>
  <c r="T134" i="10"/>
  <c r="T133" i="10"/>
  <c r="T132" i="10"/>
  <c r="T131" i="10"/>
  <c r="T130" i="10"/>
  <c r="T129" i="10"/>
  <c r="T128" i="10"/>
  <c r="T127" i="10"/>
  <c r="T126" i="10"/>
  <c r="T125" i="10"/>
  <c r="T124" i="10"/>
  <c r="T123" i="10"/>
  <c r="T122" i="10"/>
  <c r="T121" i="10"/>
  <c r="T120" i="10"/>
  <c r="T119" i="10"/>
  <c r="T118" i="10"/>
  <c r="T117" i="10"/>
  <c r="T116" i="10"/>
  <c r="T115" i="10"/>
  <c r="T114" i="10"/>
  <c r="T113" i="10"/>
  <c r="T112" i="10"/>
  <c r="T111" i="10"/>
  <c r="T110" i="10"/>
  <c r="T109" i="10"/>
  <c r="T108" i="10"/>
  <c r="T107" i="10"/>
  <c r="T106" i="10"/>
  <c r="T105" i="10"/>
  <c r="T104" i="10"/>
  <c r="T103" i="10"/>
  <c r="T102" i="10"/>
  <c r="T101" i="10"/>
  <c r="T100" i="10"/>
  <c r="T99" i="10"/>
  <c r="T98" i="10"/>
  <c r="T97" i="10"/>
  <c r="T96" i="10"/>
  <c r="T95" i="10"/>
  <c r="T94" i="10"/>
  <c r="T93" i="10"/>
  <c r="T92" i="10"/>
  <c r="T91" i="10"/>
  <c r="T90" i="10"/>
  <c r="T89" i="10"/>
  <c r="T88" i="10"/>
  <c r="T87" i="10"/>
  <c r="T86" i="10"/>
  <c r="T85" i="10"/>
  <c r="T84" i="10"/>
  <c r="T83" i="10"/>
  <c r="T82" i="10"/>
  <c r="T81" i="10"/>
  <c r="T80" i="10"/>
  <c r="T79" i="10"/>
  <c r="T78" i="10"/>
  <c r="T77" i="10"/>
  <c r="T76" i="10"/>
  <c r="T75" i="10"/>
  <c r="T74" i="10"/>
  <c r="T73" i="10"/>
  <c r="T72" i="10"/>
  <c r="T71" i="10"/>
  <c r="T70" i="10"/>
  <c r="T69" i="10"/>
  <c r="T68" i="10"/>
  <c r="T67" i="10"/>
  <c r="T66" i="10"/>
  <c r="T65" i="10"/>
  <c r="T64" i="10"/>
  <c r="T63" i="10"/>
  <c r="T62" i="10"/>
  <c r="T61" i="10"/>
  <c r="T60" i="10"/>
  <c r="T59" i="10"/>
  <c r="T58" i="10"/>
  <c r="T57" i="10"/>
  <c r="T56" i="10"/>
  <c r="T55" i="10"/>
  <c r="T54" i="10"/>
  <c r="T53" i="10"/>
  <c r="T52" i="10"/>
  <c r="T51" i="10"/>
  <c r="T50" i="10"/>
  <c r="T49" i="10"/>
  <c r="T48" i="10"/>
  <c r="R47" i="10"/>
  <c r="T47" i="10"/>
  <c r="T46" i="10"/>
  <c r="P45" i="10"/>
  <c r="R45" i="10"/>
  <c r="T45" i="10"/>
  <c r="T44" i="10"/>
  <c r="T43" i="10"/>
  <c r="T42" i="10"/>
  <c r="T41" i="10"/>
  <c r="T40" i="10"/>
  <c r="R39" i="10"/>
  <c r="T39" i="10"/>
  <c r="T38" i="10"/>
  <c r="T37" i="10"/>
  <c r="T36" i="10"/>
  <c r="T35" i="10"/>
  <c r="R34" i="10"/>
  <c r="T34" i="10"/>
  <c r="T33" i="10"/>
  <c r="T32" i="10"/>
  <c r="T31" i="10"/>
  <c r="T30" i="10"/>
  <c r="T29" i="10"/>
  <c r="T28" i="10"/>
  <c r="T27" i="10"/>
  <c r="T26" i="10"/>
  <c r="R25" i="10"/>
  <c r="T25" i="10"/>
  <c r="T24" i="10"/>
  <c r="T23" i="10"/>
  <c r="T22" i="10"/>
  <c r="T21" i="10"/>
  <c r="R20" i="10"/>
  <c r="T20" i="10"/>
  <c r="T19" i="10"/>
  <c r="T18" i="10"/>
  <c r="T17" i="10"/>
  <c r="T16" i="10"/>
  <c r="T15" i="10"/>
  <c r="T14" i="10"/>
  <c r="T13" i="10"/>
  <c r="R12" i="10"/>
  <c r="T12" i="10"/>
  <c r="T11" i="10"/>
  <c r="T10" i="10"/>
  <c r="T9" i="10"/>
  <c r="T8" i="10"/>
  <c r="R7" i="10"/>
  <c r="T7" i="10"/>
  <c r="T6" i="10"/>
  <c r="T5" i="10"/>
  <c r="W30" i="9"/>
  <c r="V30" i="9"/>
  <c r="W29" i="9"/>
  <c r="V29" i="9"/>
  <c r="W28" i="9"/>
  <c r="V28" i="9"/>
  <c r="W27" i="9"/>
  <c r="V27" i="9"/>
  <c r="W26" i="9"/>
  <c r="V26" i="9"/>
  <c r="W25" i="9"/>
  <c r="V25" i="9"/>
  <c r="X24" i="9"/>
  <c r="V24" i="9"/>
  <c r="W23" i="9"/>
  <c r="V23" i="9"/>
  <c r="X22" i="9"/>
  <c r="V22" i="9"/>
  <c r="W21" i="9"/>
  <c r="S21" i="9"/>
  <c r="V21" i="9"/>
  <c r="W20" i="9"/>
  <c r="S20" i="9"/>
  <c r="V20" i="9"/>
  <c r="W19" i="9"/>
  <c r="S19" i="9"/>
  <c r="V19" i="9"/>
  <c r="X18" i="9"/>
  <c r="V18" i="9"/>
  <c r="W17" i="9"/>
  <c r="W16" i="9"/>
  <c r="W15" i="9"/>
  <c r="V15" i="9"/>
  <c r="X14" i="9"/>
  <c r="V14" i="9"/>
  <c r="W13" i="9"/>
  <c r="W12" i="9"/>
  <c r="V12" i="9"/>
  <c r="W8" i="9"/>
  <c r="V8" i="9"/>
  <c r="W7" i="9"/>
  <c r="V7" i="9"/>
  <c r="W6" i="9"/>
  <c r="V6" i="9"/>
  <c r="W4" i="9"/>
  <c r="S4" i="9"/>
  <c r="V4" i="9"/>
  <c r="R24" i="8"/>
  <c r="R21" i="8"/>
  <c r="R20" i="8"/>
  <c r="R19" i="8"/>
  <c r="R18" i="8"/>
  <c r="R16" i="8"/>
  <c r="R9" i="8"/>
  <c r="K124" i="11"/>
  <c r="N63" i="11"/>
  <c r="N62" i="11"/>
  <c r="N61" i="11"/>
  <c r="N60" i="11"/>
  <c r="N59" i="11"/>
  <c r="N58" i="11"/>
  <c r="N57" i="11"/>
  <c r="N56" i="11"/>
  <c r="N55" i="11"/>
  <c r="N54" i="11"/>
  <c r="K53" i="11"/>
  <c r="N53" i="11"/>
  <c r="N52" i="11"/>
  <c r="N51" i="11"/>
  <c r="N50" i="11"/>
  <c r="N49" i="11"/>
  <c r="N48" i="11"/>
  <c r="N47" i="11"/>
  <c r="N46" i="11"/>
  <c r="N45" i="11"/>
  <c r="N44" i="11"/>
  <c r="N43" i="11"/>
  <c r="N42" i="11"/>
  <c r="N41" i="11"/>
  <c r="N40" i="11"/>
  <c r="N39" i="11"/>
  <c r="N38" i="11"/>
  <c r="N37" i="11"/>
  <c r="N36" i="11"/>
  <c r="N35" i="11"/>
  <c r="N34" i="11"/>
  <c r="N33" i="11"/>
  <c r="N32" i="11"/>
  <c r="K31"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N5" i="11"/>
  <c r="J9" i="21"/>
  <c r="J8" i="21"/>
  <c r="J7" i="21"/>
  <c r="J6" i="21"/>
  <c r="J5" i="21"/>
  <c r="J4" i="21"/>
  <c r="S5" i="14"/>
  <c r="S4" i="14"/>
  <c r="T10" i="17"/>
  <c r="S10" i="17"/>
  <c r="S9" i="17"/>
  <c r="S8" i="17"/>
  <c r="S7" i="17"/>
  <c r="S6" i="17"/>
  <c r="S5" i="17"/>
  <c r="T68" i="14"/>
  <c r="Q68" i="14"/>
  <c r="S68" i="14"/>
  <c r="T67" i="14"/>
  <c r="Q67" i="14"/>
  <c r="S67" i="14"/>
  <c r="T66" i="14"/>
  <c r="Q66" i="14"/>
  <c r="S66" i="14"/>
  <c r="T65" i="14"/>
  <c r="Q65" i="14"/>
  <c r="S65" i="14"/>
  <c r="T46" i="14"/>
  <c r="S46" i="14"/>
  <c r="T45" i="14"/>
  <c r="S45" i="14"/>
  <c r="T44" i="14"/>
  <c r="S44" i="14"/>
  <c r="T43" i="14"/>
  <c r="S43" i="14"/>
  <c r="T32" i="14"/>
  <c r="S32" i="14"/>
  <c r="T31" i="14"/>
  <c r="S31" i="14"/>
  <c r="T30" i="14"/>
  <c r="S30" i="14"/>
  <c r="T29" i="14"/>
  <c r="S29" i="14"/>
  <c r="T16" i="14"/>
  <c r="Q16" i="14"/>
  <c r="S16" i="14"/>
  <c r="T15" i="14"/>
  <c r="Q15" i="14"/>
  <c r="S15" i="14"/>
  <c r="T14" i="14"/>
  <c r="Q14" i="14"/>
  <c r="S14" i="14"/>
  <c r="T13" i="14"/>
  <c r="Q13" i="14"/>
  <c r="S13" i="14"/>
  <c r="T12" i="14"/>
  <c r="Q12" i="14"/>
  <c r="S12" i="14"/>
  <c r="T11" i="14"/>
  <c r="Q11" i="14"/>
  <c r="S11" i="14"/>
  <c r="T10" i="14"/>
  <c r="Q10" i="14"/>
  <c r="S10" i="14"/>
  <c r="T9" i="14"/>
  <c r="Q9" i="14"/>
  <c r="S9" i="14"/>
  <c r="Q85" i="14"/>
  <c r="S85" i="14"/>
  <c r="Q83" i="14"/>
  <c r="S35" i="14"/>
  <c r="T35" i="14"/>
  <c r="S36" i="14"/>
  <c r="T36" i="14"/>
  <c r="Q103" i="14"/>
  <c r="S103" i="14"/>
  <c r="Q102" i="14"/>
  <c r="S102" i="14"/>
  <c r="Q101" i="14"/>
  <c r="S101" i="14"/>
  <c r="Q100" i="14"/>
  <c r="S100" i="14"/>
  <c r="Q99" i="14"/>
  <c r="S99" i="14"/>
  <c r="Q98" i="14"/>
  <c r="S98" i="14"/>
  <c r="Q106" i="14"/>
  <c r="S106" i="14"/>
  <c r="Q105" i="14"/>
  <c r="S105" i="14"/>
  <c r="Q104" i="14"/>
  <c r="S104" i="14"/>
  <c r="Q93" i="14"/>
  <c r="S93" i="14"/>
  <c r="Q92" i="14"/>
  <c r="Q91" i="14"/>
  <c r="S91" i="14"/>
  <c r="Q89" i="14"/>
  <c r="S89" i="14"/>
  <c r="T128" i="14"/>
  <c r="S128" i="14"/>
  <c r="T127" i="14"/>
  <c r="S127" i="14"/>
  <c r="T126" i="14"/>
  <c r="S126" i="14"/>
  <c r="T125" i="14"/>
  <c r="S125" i="14"/>
  <c r="T124" i="14"/>
  <c r="S124" i="14"/>
  <c r="T123" i="14"/>
  <c r="S123" i="14"/>
  <c r="T122" i="14"/>
  <c r="S122" i="14"/>
  <c r="T121" i="14"/>
  <c r="S121" i="14"/>
  <c r="T120" i="14"/>
  <c r="S120" i="14"/>
  <c r="T119" i="14"/>
  <c r="S119" i="14"/>
  <c r="T118" i="14"/>
  <c r="S118" i="14"/>
  <c r="T117" i="14"/>
  <c r="S117" i="14"/>
  <c r="T116" i="14"/>
  <c r="S116" i="14"/>
  <c r="T115" i="14"/>
  <c r="S115" i="14"/>
  <c r="T114" i="14"/>
  <c r="S114" i="14"/>
  <c r="T113" i="14"/>
  <c r="S113" i="14"/>
  <c r="T112" i="14"/>
  <c r="S112" i="14"/>
  <c r="T111" i="14"/>
  <c r="S111" i="14"/>
  <c r="T110" i="14"/>
  <c r="S110" i="14"/>
  <c r="T109" i="14"/>
  <c r="S109" i="14"/>
  <c r="T108" i="14"/>
  <c r="S108" i="14"/>
  <c r="T107" i="14"/>
  <c r="S107" i="14"/>
  <c r="T106" i="14"/>
  <c r="T105" i="14"/>
  <c r="T104" i="14"/>
  <c r="T103" i="14"/>
  <c r="T102" i="14"/>
  <c r="T101" i="14"/>
  <c r="T100" i="14"/>
  <c r="T99" i="14"/>
  <c r="T98" i="14"/>
  <c r="T97" i="14"/>
  <c r="S97" i="14"/>
  <c r="T96" i="14"/>
  <c r="S96" i="14"/>
  <c r="T95" i="14"/>
  <c r="S95" i="14"/>
  <c r="T94" i="14"/>
  <c r="S94" i="14"/>
  <c r="T93" i="14"/>
  <c r="T92" i="14"/>
  <c r="S92" i="14"/>
  <c r="T91" i="14"/>
  <c r="T90" i="14"/>
  <c r="S90" i="14"/>
  <c r="T89" i="14"/>
  <c r="T88" i="14"/>
  <c r="S88" i="14"/>
  <c r="T87" i="14"/>
  <c r="S87" i="14"/>
  <c r="T86" i="14"/>
  <c r="S86" i="14"/>
  <c r="T85" i="14"/>
  <c r="T84" i="14"/>
  <c r="S84" i="14"/>
  <c r="T83" i="14"/>
  <c r="S83" i="14"/>
  <c r="T82" i="14"/>
  <c r="S82" i="14"/>
  <c r="T81" i="14"/>
  <c r="S81" i="14"/>
  <c r="T80" i="14"/>
  <c r="S80" i="14"/>
  <c r="T79" i="14"/>
  <c r="S79" i="14"/>
  <c r="T78" i="14"/>
  <c r="S78" i="14"/>
  <c r="T77" i="14"/>
  <c r="S77" i="14"/>
  <c r="T76" i="14"/>
  <c r="S76" i="14"/>
  <c r="T75" i="14"/>
  <c r="S75" i="14"/>
  <c r="T74" i="14"/>
  <c r="S74" i="14"/>
  <c r="T73" i="14"/>
  <c r="S73" i="14"/>
  <c r="T72" i="14"/>
  <c r="S72" i="14"/>
  <c r="T71" i="14"/>
  <c r="S71" i="14"/>
  <c r="T70" i="14"/>
  <c r="S70" i="14"/>
  <c r="T69" i="14"/>
  <c r="S69" i="14"/>
  <c r="T64" i="14"/>
  <c r="S64" i="14"/>
  <c r="T63" i="14"/>
  <c r="S63" i="14"/>
  <c r="T62" i="14"/>
  <c r="S62" i="14"/>
  <c r="T61" i="14"/>
  <c r="S61" i="14"/>
  <c r="T60" i="14"/>
  <c r="S60" i="14"/>
  <c r="T59" i="14"/>
  <c r="S59" i="14"/>
  <c r="T58" i="14"/>
  <c r="S58" i="14"/>
  <c r="T57" i="14"/>
  <c r="T42" i="14"/>
  <c r="S42" i="14"/>
  <c r="T41" i="14"/>
  <c r="S41" i="14"/>
  <c r="T40" i="14"/>
  <c r="S40" i="14"/>
  <c r="T39" i="14"/>
  <c r="S39" i="14"/>
  <c r="T38" i="14"/>
  <c r="S38" i="14"/>
  <c r="T37" i="14"/>
  <c r="S37" i="14"/>
  <c r="T34" i="14"/>
  <c r="S34" i="14"/>
  <c r="T33" i="14"/>
  <c r="S33" i="14"/>
  <c r="T28" i="14"/>
  <c r="S28" i="14"/>
  <c r="T27" i="14"/>
  <c r="S27" i="14"/>
  <c r="T26" i="14"/>
  <c r="S26" i="14"/>
  <c r="T25" i="14"/>
  <c r="S25" i="14"/>
  <c r="T24" i="14"/>
  <c r="S24" i="14"/>
  <c r="T23" i="14"/>
  <c r="S23" i="14"/>
  <c r="T22" i="14"/>
  <c r="S22" i="14"/>
  <c r="T21" i="14"/>
  <c r="S21" i="14"/>
  <c r="T20" i="14"/>
  <c r="S20" i="14"/>
  <c r="T19" i="14"/>
  <c r="S19" i="14"/>
  <c r="T18" i="14"/>
  <c r="S18" i="14"/>
  <c r="T17" i="14"/>
  <c r="S17" i="14"/>
</calcChain>
</file>

<file path=xl/sharedStrings.xml><?xml version="1.0" encoding="utf-8"?>
<sst xmlns="http://schemas.openxmlformats.org/spreadsheetml/2006/main" count="15901" uniqueCount="1436">
  <si>
    <t xml:space="preserve">  NP years</t>
  </si>
  <si>
    <t>MS</t>
  </si>
  <si>
    <t>Expert group</t>
  </si>
  <si>
    <t>RFMO</t>
  </si>
  <si>
    <t>Year</t>
  </si>
  <si>
    <t>Years for which a chairperson is provided by MS</t>
  </si>
  <si>
    <t>MS Participation</t>
  </si>
  <si>
    <t>Eligible under DCF</t>
  </si>
  <si>
    <t>Attendance</t>
  </si>
  <si>
    <t>SWE</t>
  </si>
  <si>
    <t>2011-2013</t>
  </si>
  <si>
    <t>X</t>
  </si>
  <si>
    <t>WGNSSK</t>
  </si>
  <si>
    <t>ICES</t>
  </si>
  <si>
    <t>Table III.A.1 – General description of the fishing sector</t>
  </si>
  <si>
    <t>Region</t>
  </si>
  <si>
    <t>Sub-area</t>
  </si>
  <si>
    <t>Target assemblages or species assemblages</t>
  </si>
  <si>
    <t>Demersal (a)</t>
  </si>
  <si>
    <t>Pelagic
(a)</t>
  </si>
  <si>
    <t>Industrial 
(b)</t>
  </si>
  <si>
    <t>Deep-water 
(a)</t>
  </si>
  <si>
    <t>Tuna and 
tuna-like</t>
  </si>
  <si>
    <t>Other highly
migratory</t>
  </si>
  <si>
    <t>Baltic Sea</t>
  </si>
  <si>
    <t>ICES areas III b-d</t>
  </si>
  <si>
    <t>North Sea and Eastern Arctic</t>
  </si>
  <si>
    <t>ICES Sub-areas I, II, IIIa, IV and VIId</t>
  </si>
  <si>
    <t>North Atlantic</t>
  </si>
  <si>
    <t>ICES Sub-areas V, XIV (excl. VIId), and NAFO area</t>
  </si>
  <si>
    <t>Mediterranean Sea and Black Sea</t>
  </si>
  <si>
    <t>All geographical sub-areas</t>
  </si>
  <si>
    <t>Other regions where fisheries are operated by EU vessels and managed by RFMOs</t>
  </si>
  <si>
    <t>Central East Atlantic</t>
  </si>
  <si>
    <t>Antarctic</t>
  </si>
  <si>
    <t>Central West Atlantic</t>
  </si>
  <si>
    <t>Indian Ocean</t>
  </si>
  <si>
    <t>Pacific Ocean</t>
  </si>
  <si>
    <t xml:space="preserve">  (a) Including fish, crustaceans and molluscs</t>
  </si>
  <si>
    <t xml:space="preserve">  (b) Fisheries targeting species for the production of fish meal, fish oil, etc. </t>
  </si>
  <si>
    <t>Table III.B.1 - Population segments for collection of economic data</t>
  </si>
  <si>
    <t>Supra region</t>
  </si>
  <si>
    <t>Reference years</t>
  </si>
  <si>
    <t>Type of data collection scheme</t>
  </si>
  <si>
    <t>Achieved Sample  no.</t>
  </si>
  <si>
    <t>Achieved Sample rate</t>
  </si>
  <si>
    <t>Achieved Sample no. / Planned sampled no.</t>
  </si>
  <si>
    <t>Baltic Sea, North Sea and Eastern Arctic, and North Atlantic</t>
  </si>
  <si>
    <t>A</t>
  </si>
  <si>
    <t>B</t>
  </si>
  <si>
    <t>C</t>
  </si>
  <si>
    <t>(b) planned sample can be modified based on updated information on the total population (fleet register)</t>
  </si>
  <si>
    <t>Table III.B.2 - Economic Clustering of fleet segments</t>
  </si>
  <si>
    <t>Name of the clustered fleet segments</t>
  </si>
  <si>
    <t>Total number of vessels in the cluster from the most recent information</t>
  </si>
  <si>
    <r>
      <t>Total number of vessels in the cluster by the 1</t>
    </r>
    <r>
      <rPr>
        <b/>
        <vertAlign val="superscript"/>
        <sz val="10"/>
        <rFont val="Arial"/>
        <family val="2"/>
      </rPr>
      <t>st</t>
    </r>
    <r>
      <rPr>
        <b/>
        <sz val="10"/>
        <rFont val="Arial"/>
        <family val="2"/>
      </rPr>
      <t xml:space="preserve"> of January of the sampling year</t>
    </r>
  </si>
  <si>
    <t>Fleet segments which have been clustered</t>
  </si>
  <si>
    <t>Number of vessels in the segment from the most recent information</t>
  </si>
  <si>
    <r>
      <t>Number of vessels in the segment by the 1</t>
    </r>
    <r>
      <rPr>
        <b/>
        <vertAlign val="superscript"/>
        <sz val="10"/>
        <rFont val="Arial"/>
        <family val="2"/>
      </rPr>
      <t>st</t>
    </r>
    <r>
      <rPr>
        <b/>
        <sz val="10"/>
        <rFont val="Arial"/>
        <family val="2"/>
      </rPr>
      <t xml:space="preserve"> of January of the sampling year</t>
    </r>
  </si>
  <si>
    <t>Table III.B.3 - Economic Data collection strategy</t>
  </si>
  <si>
    <t>NP years</t>
  </si>
  <si>
    <t>Variable group</t>
  </si>
  <si>
    <t>Variables</t>
  </si>
  <si>
    <t>Data sources</t>
  </si>
  <si>
    <t>Income</t>
  </si>
  <si>
    <t>Gross value of landings</t>
  </si>
  <si>
    <t>2010</t>
  </si>
  <si>
    <t>all segments</t>
  </si>
  <si>
    <t>Other income</t>
  </si>
  <si>
    <t>CV</t>
  </si>
  <si>
    <t>Table III.C.1 - List of identified metiers</t>
  </si>
  <si>
    <t>Fishing ground</t>
  </si>
  <si>
    <t>Gear LVL4</t>
  </si>
  <si>
    <t>Target Assemblage LVL5</t>
  </si>
  <si>
    <t>Metier LVL6</t>
  </si>
  <si>
    <t>Effort Days</t>
  </si>
  <si>
    <t>Total Landings (tonnes)</t>
  </si>
  <si>
    <t>Total Value (euros)</t>
  </si>
  <si>
    <t>Selected Effort</t>
  </si>
  <si>
    <t>Selected Landings</t>
  </si>
  <si>
    <t>Selected Value</t>
  </si>
  <si>
    <t>Selected Other (1)</t>
  </si>
  <si>
    <t>Selected Discards</t>
  </si>
  <si>
    <t>IV, VIId</t>
  </si>
  <si>
    <t>OTB</t>
  </si>
  <si>
    <t>Demersal fish</t>
  </si>
  <si>
    <t>Y</t>
  </si>
  <si>
    <t>N</t>
  </si>
  <si>
    <t>Table III.C.2 - Merging and disaggregation of metiers (re-arrangement)</t>
  </si>
  <si>
    <t>Sampling year</t>
  </si>
  <si>
    <t>Is metier merged with other metiers for sampling purposes?</t>
  </si>
  <si>
    <t>Metiers that will be merged for sampling  purposes (Table III_C_1 column G)</t>
  </si>
  <si>
    <t>Metiers that will be further disaggregated</t>
  </si>
  <si>
    <t>Name of metier to sample (Table III_C_3 column H)</t>
  </si>
  <si>
    <t>Agreement at Regional level</t>
  </si>
  <si>
    <t>Yes</t>
  </si>
  <si>
    <t>Table III.C.3 - Expected sampled trips by metier</t>
  </si>
  <si>
    <t>MS participating in sampling</t>
  </si>
  <si>
    <t>Sampling Year</t>
  </si>
  <si>
    <t>Sampling frame codes</t>
  </si>
  <si>
    <t>Sampling strategy</t>
  </si>
  <si>
    <t>Sampling scheme</t>
  </si>
  <si>
    <t>Average total no. of trips in the reference years</t>
  </si>
  <si>
    <t>Total No. of trips during the Sampling year</t>
  </si>
  <si>
    <t>Expected no. trips to be sampled at sea by MS</t>
  </si>
  <si>
    <t>Expected no. trips sampled on shore by MS</t>
  </si>
  <si>
    <t>Achieved number of trips</t>
  </si>
  <si>
    <t>Achieved no. trips at sea</t>
  </si>
  <si>
    <t>Achieved no. trips landings on shore</t>
  </si>
  <si>
    <t>Table III.C.4 -  Metier sampling strategy</t>
  </si>
  <si>
    <t>Sampling frame code</t>
  </si>
  <si>
    <t>Sampling frame (fishing activities)</t>
  </si>
  <si>
    <t>Sampling frame (geographical location)</t>
  </si>
  <si>
    <t>Sampling frame (seasonality)</t>
  </si>
  <si>
    <t>Planned no. trips to be sampled at sea by MS</t>
  </si>
  <si>
    <t>Planned no. trips sampled on shore by MS</t>
  </si>
  <si>
    <t>Time stratification</t>
  </si>
  <si>
    <t>% achieved number of trips   ----- A/P*100</t>
  </si>
  <si>
    <t>% achieved number of trips at sea             ----- A/P*100</t>
  </si>
  <si>
    <t>% achieved number of trips on shore             ----- A/P*100</t>
  </si>
  <si>
    <t>Q</t>
  </si>
  <si>
    <t>Gillnets</t>
  </si>
  <si>
    <t>All year</t>
  </si>
  <si>
    <t>MS partcipating in sampling</t>
  </si>
  <si>
    <t>Species</t>
  </si>
  <si>
    <t>Species Group</t>
  </si>
  <si>
    <t>Required annual Precision target (CV)</t>
  </si>
  <si>
    <t>Intensity agreed at the regional level</t>
  </si>
  <si>
    <t>From the unsorted
catches</t>
  </si>
  <si>
    <t>Precision (CV) achieved on unsorted catches</t>
  </si>
  <si>
    <t>From the retained
catches and/or landings</t>
  </si>
  <si>
    <t>Precision (CV) achieved on retained catches and/or landings</t>
  </si>
  <si>
    <t>From the discards</t>
  </si>
  <si>
    <t>Solea solea</t>
  </si>
  <si>
    <t>No</t>
  </si>
  <si>
    <t>Pleuronectes platessa</t>
  </si>
  <si>
    <t>Age</t>
  </si>
  <si>
    <t>-</t>
  </si>
  <si>
    <t>M</t>
  </si>
  <si>
    <t>Bilateral agreement</t>
  </si>
  <si>
    <t>Metier level 6</t>
  </si>
  <si>
    <t>Achieved length sampling</t>
  </si>
  <si>
    <t>OTB_DEF_70-99_0_0</t>
  </si>
  <si>
    <t>Table III.E.1 – List of required stocks (Appendix VII)</t>
  </si>
  <si>
    <t>Area / Stock</t>
  </si>
  <si>
    <t>Average
landings
---
tons</t>
  </si>
  <si>
    <t>Share in 
EU TAC
---
%</t>
  </si>
  <si>
    <t>Share in
EU landings
---
%</t>
  </si>
  <si>
    <t>Selected for sampling</t>
  </si>
  <si>
    <t>Gadus morhua</t>
  </si>
  <si>
    <t>Nephrops norvegicus</t>
  </si>
  <si>
    <t>GFCM</t>
  </si>
  <si>
    <t>Merluccius merluccius</t>
  </si>
  <si>
    <t>1</t>
  </si>
  <si>
    <t>Stocks not sampled should be shaded in grey</t>
  </si>
  <si>
    <t>Table III.E.2 - Long-term planning of sampling for stock-based variables</t>
  </si>
  <si>
    <t>NP Years</t>
  </si>
  <si>
    <t>Weight</t>
  </si>
  <si>
    <t>Sex ratio</t>
  </si>
  <si>
    <t>Sexual maturity</t>
  </si>
  <si>
    <t>Fecundity</t>
  </si>
  <si>
    <t>IV</t>
  </si>
  <si>
    <t>Not applicable</t>
  </si>
  <si>
    <t>Table III.E.3 - Sampling intensity for stock-based variables</t>
  </si>
  <si>
    <t>Variable (*)</t>
  </si>
  <si>
    <t>Required precision target (CV)</t>
  </si>
  <si>
    <t>Achieved precision target (CV)</t>
  </si>
  <si>
    <t>Is target precision achieved at a regional level?</t>
  </si>
  <si>
    <t>Achieved No of individuals at a national level</t>
  </si>
  <si>
    <t>Achieved  No of individuals at the regional level</t>
  </si>
  <si>
    <t>% achievement at national (100*Q/M)</t>
  </si>
  <si>
    <t>% achievement regional (100*R/N)</t>
  </si>
  <si>
    <t>Solea vulgaris</t>
  </si>
  <si>
    <t>Length @age</t>
  </si>
  <si>
    <t>Commercial + surveys</t>
  </si>
  <si>
    <t>Weight @age</t>
  </si>
  <si>
    <t>Sex-ratio @age</t>
  </si>
  <si>
    <t>Maturity @age</t>
  </si>
  <si>
    <t>Survey</t>
  </si>
  <si>
    <t>IIIa, IV, VI, VII, VIIIab</t>
  </si>
  <si>
    <t>Commercial</t>
  </si>
  <si>
    <t>Weight @length</t>
  </si>
  <si>
    <t>Maturity @length</t>
  </si>
  <si>
    <t>Sex-ratio @length</t>
  </si>
  <si>
    <t>Fecundity @length</t>
  </si>
  <si>
    <t>Abundance of smolt</t>
  </si>
  <si>
    <t>Abundance of parr</t>
  </si>
  <si>
    <t>Number of ascending individuals</t>
  </si>
  <si>
    <t>Table III.F.1 – Transversal Variables Data collection strategy</t>
  </si>
  <si>
    <t>Capacity</t>
  </si>
  <si>
    <t>Number of vessels</t>
  </si>
  <si>
    <t>GT, kW, vessel age,</t>
  </si>
  <si>
    <t>Effort</t>
  </si>
  <si>
    <t>Days at sea</t>
  </si>
  <si>
    <t>Hours fished</t>
  </si>
  <si>
    <t>Fishing days</t>
  </si>
  <si>
    <t>Landings</t>
  </si>
  <si>
    <t>Value of landings total and per species</t>
  </si>
  <si>
    <t>Live weight of landings total and per species</t>
  </si>
  <si>
    <t>Table III.F.2 - Conversion factors</t>
  </si>
  <si>
    <t>Presentation</t>
  </si>
  <si>
    <t>Conversion factor</t>
  </si>
  <si>
    <t>Gutted</t>
  </si>
  <si>
    <t>Whole</t>
  </si>
  <si>
    <t>Table III.G.1-  List of surveys</t>
  </si>
  <si>
    <t>Year of the survey</t>
  </si>
  <si>
    <t>Name of survey</t>
  </si>
  <si>
    <t>Aim of survey</t>
  </si>
  <si>
    <t>Area(s)
covered</t>
  </si>
  <si>
    <t>Period (Month)</t>
  </si>
  <si>
    <t>Days at sea planned</t>
  </si>
  <si>
    <t>Max. days eligible</t>
  </si>
  <si>
    <t>Type of Sampling activities</t>
  </si>
  <si>
    <t>Planned target</t>
  </si>
  <si>
    <t>Ecosystem indicators collected</t>
  </si>
  <si>
    <t>Map</t>
  </si>
  <si>
    <t>Relevant international planning group</t>
  </si>
  <si>
    <t>Upload in international database</t>
  </si>
  <si>
    <t>Achieved Days at sea</t>
  </si>
  <si>
    <t>Achieved Target</t>
  </si>
  <si>
    <t>% achievement no days ----- A/P %</t>
  </si>
  <si>
    <t>% achievement target ----- A/P %</t>
  </si>
  <si>
    <t>Sept-Oct</t>
  </si>
  <si>
    <t>Fish Hauls</t>
  </si>
  <si>
    <t>Herring abundance</t>
  </si>
  <si>
    <t>NA</t>
  </si>
  <si>
    <t>13</t>
  </si>
  <si>
    <t>15</t>
  </si>
  <si>
    <t>Table IV.A.1 - General overview of aquaculture activities</t>
  </si>
  <si>
    <t xml:space="preserve">Fish farming techniques </t>
  </si>
  <si>
    <t>Shellfish farming techniques</t>
  </si>
  <si>
    <t>Land based farms</t>
  </si>
  <si>
    <t>Cages</t>
  </si>
  <si>
    <t>Hatcheries and Nurseries</t>
  </si>
  <si>
    <t>On growing</t>
  </si>
  <si>
    <t>Combined</t>
  </si>
  <si>
    <t>Rafts</t>
  </si>
  <si>
    <t>Long line</t>
  </si>
  <si>
    <t>Bottom</t>
  </si>
  <si>
    <t>Other</t>
  </si>
  <si>
    <t>Salmon (a)</t>
  </si>
  <si>
    <t>Eel (b)</t>
  </si>
  <si>
    <t>Sea bass and Sea Bream (c)</t>
  </si>
  <si>
    <t>Other marine fish (d)</t>
  </si>
  <si>
    <t xml:space="preserve">  Tuna (e)</t>
  </si>
  <si>
    <t xml:space="preserve">       Haddock (f)</t>
  </si>
  <si>
    <t xml:space="preserve">    Turbot (g)</t>
  </si>
  <si>
    <t xml:space="preserve"> Cod (h)</t>
  </si>
  <si>
    <t>Mussel (i)</t>
  </si>
  <si>
    <t>Oyster (j)</t>
  </si>
  <si>
    <t>Clam (k)</t>
  </si>
  <si>
    <t>Other shellfish (l)</t>
  </si>
  <si>
    <t>Fresh water fish (m)</t>
  </si>
  <si>
    <t>Carp (o)</t>
  </si>
  <si>
    <t>(a) Salmo salar</t>
  </si>
  <si>
    <t>(b) Anguila anguilla</t>
  </si>
  <si>
    <t>(c) Dicentrarchus labrax and Sparus aurata</t>
  </si>
  <si>
    <t>(d) This row contains all other not listed marine species</t>
  </si>
  <si>
    <t>(e) Thunnus thynnus</t>
  </si>
  <si>
    <t>(f) Melanogrammus aeglefinus</t>
  </si>
  <si>
    <t>(g) Psetta maxima</t>
  </si>
  <si>
    <t>(h) Gadus morhua</t>
  </si>
  <si>
    <t>(i) Mytilus edulis, Mytilus galoprovincialis</t>
  </si>
  <si>
    <t>(j) Ostrea edulis, Crassostrea gigas</t>
  </si>
  <si>
    <t>(k) Venus verucosa or Veneridae</t>
  </si>
  <si>
    <t>(l) This row contains all other not listed shellfish species</t>
  </si>
  <si>
    <t>(m) This row contains all other not listed fresh water species</t>
  </si>
  <si>
    <t>(n) Salmo trutta and ....</t>
  </si>
  <si>
    <t>Table IV.A.2 - Population segments for collection of aquaculture data</t>
  </si>
  <si>
    <t>Segment</t>
  </si>
  <si>
    <t xml:space="preserve">Frame population no. F </t>
  </si>
  <si>
    <t>Achieved no.sample</t>
  </si>
  <si>
    <t>Achieved Sample rate / Planned sampled rate</t>
  </si>
  <si>
    <t>2011</t>
  </si>
  <si>
    <t>Table IV.A.3 – Sampling strategy  - Aquaculture sector</t>
  </si>
  <si>
    <t>Variables (as listed in Appendix X)</t>
  </si>
  <si>
    <t>Turnover</t>
  </si>
  <si>
    <t>Energy costs</t>
  </si>
  <si>
    <t>Table IV.B.1 - Processing industry: Population segments for collection of economic data</t>
  </si>
  <si>
    <t>Total 
population no.
-----
N</t>
  </si>
  <si>
    <t>Planned
sample no. (a)
-----
P</t>
  </si>
  <si>
    <t>Achieved no. sample</t>
  </si>
  <si>
    <t>(c) A - Census; B - Probability Sample Survey; C - Non-Probability Sample Survey</t>
  </si>
  <si>
    <t>Table IV.B.2 – Sampling strategy - Processing industry</t>
  </si>
  <si>
    <t>Variables (as listed in Appendix XII)</t>
  </si>
  <si>
    <t>financial accounts</t>
  </si>
  <si>
    <t>Other operational costs</t>
  </si>
  <si>
    <t xml:space="preserve">Table V.1 - Indicators to measure the effects of fisheries on the marine ecosystem </t>
  </si>
  <si>
    <t>Code specification</t>
  </si>
  <si>
    <t xml:space="preserve"> Indicator</t>
  </si>
  <si>
    <t>Data required</t>
  </si>
  <si>
    <t>Data collection</t>
  </si>
  <si>
    <t>Effective time lag for availability</t>
  </si>
  <si>
    <t>Time interval for position reports</t>
  </si>
  <si>
    <t xml:space="preserve">Distribution of fishing activities </t>
  </si>
  <si>
    <t xml:space="preserve">Position and vessel registration </t>
  </si>
  <si>
    <t xml:space="preserve">Aggregation of fishing activities </t>
  </si>
  <si>
    <t>Areas not impacted by mobile</t>
  </si>
  <si>
    <t>Discarding rates of commercially exploited species</t>
  </si>
  <si>
    <t xml:space="preserve">Species of catches and discards </t>
  </si>
  <si>
    <t>length of catches and discards</t>
  </si>
  <si>
    <t>abundance of catches and discards</t>
  </si>
  <si>
    <t>Fuel efficiency of fish capture</t>
  </si>
  <si>
    <t>Value of landings and cost of fuel.</t>
  </si>
  <si>
    <t>Types of data transmitted</t>
  </si>
  <si>
    <t>Expert group
or
Project</t>
  </si>
  <si>
    <t>Species
or
Fleet segment</t>
  </si>
  <si>
    <t>Species specific effort</t>
  </si>
  <si>
    <t>Quantities landed</t>
  </si>
  <si>
    <t>Quantities discarded</t>
  </si>
  <si>
    <t>CPUE data</t>
  </si>
  <si>
    <t>Survey data</t>
  </si>
  <si>
    <t>Length comp landings</t>
  </si>
  <si>
    <t>Age comp landings</t>
  </si>
  <si>
    <t>Length comp discards</t>
  </si>
  <si>
    <t>Age comp discards</t>
  </si>
  <si>
    <t>Growth</t>
  </si>
  <si>
    <t>Sex ratios</t>
  </si>
  <si>
    <t>Economic data fleets</t>
  </si>
  <si>
    <t>Fish processing industry</t>
  </si>
  <si>
    <t>Achieved no of fish measured at a national level by metier 
(= J + K + L)</t>
  </si>
  <si>
    <t>VI.1 – Achieved Data transmission</t>
  </si>
  <si>
    <t>Target 
population no. (b)
-----
N</t>
  </si>
  <si>
    <t>Planned minimum No of individuals to be measured at a national level</t>
  </si>
  <si>
    <t>Planned minimum No of individuals to be measured at the regional level</t>
  </si>
  <si>
    <t xml:space="preserve">Frame population no. 
----
F </t>
  </si>
  <si>
    <t>Metiers picked up by ranking system (Table III_C_1 column G)</t>
  </si>
  <si>
    <t>Reference year</t>
  </si>
  <si>
    <t>FPO</t>
  </si>
  <si>
    <t>GNS</t>
  </si>
  <si>
    <t>LLD</t>
  </si>
  <si>
    <t>FPO_CRU_0_0_0</t>
  </si>
  <si>
    <t>OTB_DEF_&gt;=105_1_110</t>
  </si>
  <si>
    <t>OTB_DEF_&gt;=120_0_0</t>
  </si>
  <si>
    <t>PS</t>
  </si>
  <si>
    <t>Small pelagic fish</t>
  </si>
  <si>
    <t>Planned total no. trips to be sampled by MS</t>
  </si>
  <si>
    <t>Expected total no. trips to be sampled by MS</t>
  </si>
  <si>
    <t>Type of data collection scheme  (a)</t>
  </si>
  <si>
    <t>Response rate</t>
  </si>
  <si>
    <t>Length class</t>
  </si>
  <si>
    <t>Variable group (a)</t>
  </si>
  <si>
    <t>Fleet segments vessels (b)</t>
  </si>
  <si>
    <t>Fleet segments vessels lenght classes (b)</t>
  </si>
  <si>
    <t>Type of data collection scheme (c)</t>
  </si>
  <si>
    <t>Achieved sample rate</t>
  </si>
  <si>
    <t>Other variability indicators (d)</t>
  </si>
  <si>
    <t>Purse seiners</t>
  </si>
  <si>
    <t>(b) MS should specify the segments for which a specific sampling strategy has been used. CV, achieved sample rate and response rate have to be reported for each segment and each variable</t>
  </si>
  <si>
    <t>(d) only in case of Non Probability Sampling, measures of variability other than CV could be provided and explained in the text</t>
  </si>
  <si>
    <t>Fleet segments (a)</t>
  </si>
  <si>
    <t>Type of data collection scheme (b)</t>
  </si>
  <si>
    <t>Achieved sample rate (c )</t>
  </si>
  <si>
    <t>Response rate (c )</t>
  </si>
  <si>
    <t>CV (c )</t>
  </si>
  <si>
    <t>(a) MS should specify the segments for which a specific sampling strategy has been used. CV, achieved sample rate and response rate have to be reported for each segment and each variable</t>
  </si>
  <si>
    <t>(b) A - Census; B - Probability Sample Survey; C - Non-Probability Sample Survey</t>
  </si>
  <si>
    <t>Segments (b)</t>
  </si>
  <si>
    <t>(a) A - Census; B - Probability Sample Survey; C - Non-Probability Sample Survey</t>
  </si>
  <si>
    <t>(c ) DCF data quality requirements have not to be addressed for data which is mandatory to be collected under a different EU legislation. This applies in particular to all capacity data, which are regulated under Commission Regulation No 26/2004, and to the data that are derived from logbooks and sales notes, which are regulated under Council Regulation (EC) No 1224/2009.</t>
  </si>
  <si>
    <t>Other variability indicators (c )</t>
  </si>
  <si>
    <t>(c) only in case of Non Probability Sampling, measures of variability other than CV could be provided and explained in the text</t>
  </si>
  <si>
    <t>Other variability indicators (b)</t>
  </si>
  <si>
    <t>Segments (c)</t>
  </si>
  <si>
    <t>(b) only in case of Non Probability Sampling, measures of variability other than CV could be provided and explained in the text</t>
  </si>
  <si>
    <t>Table III.C.5 – Sampling intensity for length compositions (all metiers combined)</t>
  </si>
  <si>
    <t>Frame population no. 
----
F</t>
  </si>
  <si>
    <t>National name of the survey (d)</t>
  </si>
  <si>
    <t xml:space="preserve">Achieved sample rate </t>
  </si>
  <si>
    <t xml:space="preserve">Response rate </t>
  </si>
  <si>
    <t xml:space="preserve">CV </t>
  </si>
  <si>
    <t>(b)  segments can be reported as "all segments" in the case the sampling strategy is the same for all segments, otherwise MS should specify the segments for which a specific sampling strategy has been used</t>
  </si>
  <si>
    <t>(c ) segments can be reported as "all segments" in the case the sampling strategy is the same for all segments, otherwise MS should specify the segments for which a specific sampling strategy has been used</t>
  </si>
  <si>
    <t xml:space="preserve">  AR year</t>
  </si>
  <si>
    <t>AR year</t>
  </si>
  <si>
    <t>AR Year</t>
  </si>
  <si>
    <t>National name of the survey (c)</t>
  </si>
  <si>
    <t>Fleet segment ( a)</t>
  </si>
  <si>
    <t>Planned
sample no. (b)
-----
P</t>
  </si>
  <si>
    <t xml:space="preserve"> Planned 
sample rate (b)
-----
(P/F)*100 (%)</t>
  </si>
  <si>
    <t xml:space="preserve">(a) planned sample can be modified based on updated information on the total population </t>
  </si>
  <si>
    <t>Total 
population no. (a)
----
N</t>
  </si>
  <si>
    <t xml:space="preserve"> Planned 
sample rate
-----
P/F*100 (%)</t>
  </si>
  <si>
    <t>Type of data collection scheme  (b)</t>
  </si>
  <si>
    <t>(c) name of the survey as reported in the NP if applicable. Not mandatory</t>
  </si>
  <si>
    <t>Planned
sample no. 
-----
P</t>
  </si>
  <si>
    <t xml:space="preserve"> Planned 
sample rate 
-----
P/F*100 (%)</t>
  </si>
  <si>
    <t>Segment (a)</t>
  </si>
  <si>
    <t>(a) in case of no stratification, put all the population</t>
  </si>
  <si>
    <t>Number of stock co-ordinators provided by MS</t>
  </si>
  <si>
    <t>Planned minimum no. of fish to be measured at national level</t>
  </si>
  <si>
    <t>Planned minimum no. of fish to be measured at the regional level</t>
  </si>
  <si>
    <t>Table III.C.6 - Achieved length sampling of catches, landings and discards by metier and species</t>
  </si>
  <si>
    <t>Conservation status of fish species</t>
  </si>
  <si>
    <t>Proportion of large fish</t>
  </si>
  <si>
    <t>Mean maximum length of fishes</t>
  </si>
  <si>
    <t>Size at maturation of exploited fish species</t>
  </si>
  <si>
    <t>Species, length and abundance from surveys</t>
  </si>
  <si>
    <t>LLS</t>
  </si>
  <si>
    <t>LLS_DEF_0_0_0</t>
  </si>
  <si>
    <t>(d) If data are used from SBS (Structural Business Statistics) and CV is not available for some variables, please indicate this by 'N.A. SBS'.</t>
  </si>
  <si>
    <r>
      <t xml:space="preserve">Table II.B.1 - </t>
    </r>
    <r>
      <rPr>
        <b/>
        <sz val="12"/>
        <rFont val="Antique Olive"/>
        <family val="2"/>
      </rPr>
      <t>International co-ordination</t>
    </r>
  </si>
  <si>
    <t>(a) capital value (apart from the value of quota and other fishing rights), capital costs and transversal variables should not be reported in this table.  Transversal variables have to be reported only in table III.F.1.</t>
  </si>
  <si>
    <t>Achieved no of fish measured at national level</t>
  </si>
  <si>
    <t>Achieved Sampled rate
-----
A/F</t>
  </si>
  <si>
    <r>
      <t>CV</t>
    </r>
    <r>
      <rPr>
        <b/>
        <sz val="10"/>
        <rFont val="Arial"/>
        <family val="2"/>
      </rPr>
      <t xml:space="preserve"> (d)</t>
    </r>
  </si>
  <si>
    <t>2012</t>
  </si>
  <si>
    <t>(a) Where planned sample nos. and rates differ for the estimation of different parameters within a segment, please give the appropriate range.</t>
  </si>
  <si>
    <t>(c) put an asterisk in the case the segment has been clustered with other segment(s)</t>
  </si>
  <si>
    <t xml:space="preserve">(d) For economic variables to be collected only for active vessels, the frame may be different from the population. </t>
  </si>
  <si>
    <t>A - Census</t>
  </si>
  <si>
    <t>B - Probability Sample Survey</t>
  </si>
  <si>
    <t>C - Non-Probability Sample Survey</t>
  </si>
  <si>
    <t>2007-2008</t>
  </si>
  <si>
    <t>SD22-24</t>
  </si>
  <si>
    <t>FPN</t>
  </si>
  <si>
    <t>CAT</t>
  </si>
  <si>
    <t>FPN_CAT_0_0_0</t>
  </si>
  <si>
    <t>DEF</t>
  </si>
  <si>
    <t>FPN_DEF_0_0_0</t>
  </si>
  <si>
    <t>SPF</t>
  </si>
  <si>
    <t>FPN_SPF_0_0_0</t>
  </si>
  <si>
    <t>CRU</t>
  </si>
  <si>
    <t>FPO_DEF_0_0_0</t>
  </si>
  <si>
    <t>FYK</t>
  </si>
  <si>
    <t>FYK_CAT_0_0_0</t>
  </si>
  <si>
    <t>GNS_DEF_&gt;=157_0_0</t>
  </si>
  <si>
    <t>GNS_DEF_110-156_0_0</t>
  </si>
  <si>
    <t>GNS_DEF_90-109_0_0</t>
  </si>
  <si>
    <t>GNS_SPF_32-109_0_0</t>
  </si>
  <si>
    <t>GTR</t>
  </si>
  <si>
    <t>GTR_CRU_110-156_0_0</t>
  </si>
  <si>
    <t>GTR_DEF_&gt;=157_0_0</t>
  </si>
  <si>
    <t>GTR_DEF_110-156_0_0</t>
  </si>
  <si>
    <t>GTR_DEF_90-109_0_0</t>
  </si>
  <si>
    <t>LHP</t>
  </si>
  <si>
    <t>FIF</t>
  </si>
  <si>
    <t>LHP_FIF_0_0_0</t>
  </si>
  <si>
    <t>ANA</t>
  </si>
  <si>
    <t>LLD_ANA_0_0_0</t>
  </si>
  <si>
    <t>OTB_SPF_16-31_0_0</t>
  </si>
  <si>
    <t>OTM</t>
  </si>
  <si>
    <t>OTM_DEF_&gt;=105_1_110</t>
  </si>
  <si>
    <t>OTM_SPF_16-31_0_0</t>
  </si>
  <si>
    <t>OTM_SPF_32-104_0_0</t>
  </si>
  <si>
    <t>OTT</t>
  </si>
  <si>
    <t>OTT_CRU_90-104_0_0</t>
  </si>
  <si>
    <t>OTT_DEF_&gt;=105_1_110</t>
  </si>
  <si>
    <t>OTT_DEF_90-104_0_0</t>
  </si>
  <si>
    <t>PTM</t>
  </si>
  <si>
    <t>PTM_SPF_16-31_0_0</t>
  </si>
  <si>
    <t>PTM_SPF_32-104_0_0</t>
  </si>
  <si>
    <t>UNKNOWN</t>
  </si>
  <si>
    <t>SD25-29,32</t>
  </si>
  <si>
    <t>FPN_ANA_0_0_0</t>
  </si>
  <si>
    <t>FWS</t>
  </si>
  <si>
    <t>FPN_FWS_0_0_0</t>
  </si>
  <si>
    <t>FPO_ANA_0_0_0</t>
  </si>
  <si>
    <t>FPO_CAT_0_0_0</t>
  </si>
  <si>
    <t>FPO_FWS_0_0_0</t>
  </si>
  <si>
    <t>FYK_ANA_0_0_0</t>
  </si>
  <si>
    <t>FYK_FWS_0_0_0</t>
  </si>
  <si>
    <t>GND</t>
  </si>
  <si>
    <t>GND_ANA_&gt;=157_0_0</t>
  </si>
  <si>
    <t>GNS_ANA_&gt;=157_0_0</t>
  </si>
  <si>
    <t>GNS_FWS_0_0_0</t>
  </si>
  <si>
    <t>GNS_SPF_16-109_0_0</t>
  </si>
  <si>
    <t>GTR_ANA_&gt;=157_0_0</t>
  </si>
  <si>
    <t>GTR_FWS_0_0_0</t>
  </si>
  <si>
    <t>GTR_SPF_32-109_0_0</t>
  </si>
  <si>
    <t>LLS_ANA_0_0_0</t>
  </si>
  <si>
    <t>LLS_CAT_0_0_0</t>
  </si>
  <si>
    <t>LLS_FWS_0_0_0</t>
  </si>
  <si>
    <t>LLS_SPF_0_0_0</t>
  </si>
  <si>
    <t>OTB_SPF_16-104_0_0</t>
  </si>
  <si>
    <t>OTB_SPF_32-104_0_0</t>
  </si>
  <si>
    <t>OTM_SPF_16-104_0_0</t>
  </si>
  <si>
    <t>PS_SPF_32-104_0_0</t>
  </si>
  <si>
    <t>PTB</t>
  </si>
  <si>
    <t>PTB_SPF_32-104_0_0</t>
  </si>
  <si>
    <t>PTM_SPF_16-104_0_0</t>
  </si>
  <si>
    <t>SB</t>
  </si>
  <si>
    <t>SB_FIF_0_0_0</t>
  </si>
  <si>
    <t>SD30-31</t>
  </si>
  <si>
    <t>FYK_SPF_0_0_0</t>
  </si>
  <si>
    <t>GTR_CAT_0_0_0</t>
  </si>
  <si>
    <t>PTB_FWS_0_0_0</t>
  </si>
  <si>
    <t>PTB_SPF_16-104_0_0</t>
  </si>
  <si>
    <t>IIIa</t>
  </si>
  <si>
    <t>DRB</t>
  </si>
  <si>
    <t>MOL</t>
  </si>
  <si>
    <t>DRB_MOL_0_0_0</t>
  </si>
  <si>
    <t>FPO_FIF_0_0_0</t>
  </si>
  <si>
    <t>FPO_MOL_0_0_0</t>
  </si>
  <si>
    <t>GND_DEF_120-219_0_0</t>
  </si>
  <si>
    <t>GNS_CRU_120-219_0_0</t>
  </si>
  <si>
    <t>GNS_CRU_50-70_0_0</t>
  </si>
  <si>
    <t>GNS_CRU_90-99_0_0</t>
  </si>
  <si>
    <t>GNS_DEF_&gt;=220_0_0</t>
  </si>
  <si>
    <t>GNS_DEF_100-119_0_0</t>
  </si>
  <si>
    <t>GNS_DEF_120-219_0_0</t>
  </si>
  <si>
    <t>GNS_DEF_50-70_0_0</t>
  </si>
  <si>
    <t>GNS_DEF_90-99_0_0</t>
  </si>
  <si>
    <t>GNS_SPF_10-30_0_0</t>
  </si>
  <si>
    <t>GNS_SPF_50-70_0_0</t>
  </si>
  <si>
    <t>GTR_DEF_&gt;=220_0_0</t>
  </si>
  <si>
    <t>GTR_DEF_100-119_0_0</t>
  </si>
  <si>
    <t>GTR_DEF_120-219_0_0</t>
  </si>
  <si>
    <t>GTR_DEF_50-70_0_0</t>
  </si>
  <si>
    <t>OTB_CRU_&gt;=120_0_0</t>
  </si>
  <si>
    <t>OTB_CRU_&gt;=120_1_120</t>
  </si>
  <si>
    <t>OTB_CRU_32-69_0_0</t>
  </si>
  <si>
    <t>OTB_CRU_32-69_2_22</t>
  </si>
  <si>
    <t>OTB_CRU_70-89_2_35</t>
  </si>
  <si>
    <t>OTB_CRU_90-119_0_0</t>
  </si>
  <si>
    <t>OTB_CRU_90-119_1_120</t>
  </si>
  <si>
    <t>OTB_DEF_&lt;16_0_0</t>
  </si>
  <si>
    <t>OTB_DEF_&gt;=120_1_120</t>
  </si>
  <si>
    <t>OTB_DEF_32-69_0_0</t>
  </si>
  <si>
    <t>OTB_DEF_70-89_0_0</t>
  </si>
  <si>
    <t>OTB_DEF_90-119_0_0</t>
  </si>
  <si>
    <t>OTB_DEF_90-119_1_120</t>
  </si>
  <si>
    <t>OTB_SPF_32-69_0_0</t>
  </si>
  <si>
    <t>OTB_SPF_90-119_0_0</t>
  </si>
  <si>
    <t>OTM_SPF_32-69_0_0</t>
  </si>
  <si>
    <t>OTT_CRU_&gt;=120_1_120</t>
  </si>
  <si>
    <t>OTT_CRU_32-69_0_0</t>
  </si>
  <si>
    <t>OTT_CRU_70-89_2_35</t>
  </si>
  <si>
    <t>OTT_CRU_90-119_0_0</t>
  </si>
  <si>
    <t>OTT_CRU_90-119_1_120</t>
  </si>
  <si>
    <t>OTT_DEF_&gt;=120_0_0</t>
  </si>
  <si>
    <t>OTT_DEF_&gt;=120_1_120</t>
  </si>
  <si>
    <t>OTT_DEF_32-69_0_0</t>
  </si>
  <si>
    <t>OTT_DEF_90-119_0_0</t>
  </si>
  <si>
    <t>OTT_DEF_90-119_1_120</t>
  </si>
  <si>
    <t>OTT_SPF_90-119_0_0</t>
  </si>
  <si>
    <t>PS_SPF_16-31_0_0</t>
  </si>
  <si>
    <t>PS_SPF_32-69_0_0</t>
  </si>
  <si>
    <t>PTM_SPF_32-69_0_0</t>
  </si>
  <si>
    <t>SDN</t>
  </si>
  <si>
    <t>SDN_DEF_90-119_0_0</t>
  </si>
  <si>
    <t>SDN_DEF_90-119_1_120</t>
  </si>
  <si>
    <t>IV,VIId</t>
  </si>
  <si>
    <t>SDN_DEF_&gt;=120_1_120</t>
  </si>
  <si>
    <t>OTT_DEF_70-99_0_0</t>
  </si>
  <si>
    <t>SDN_DEF_70-99_1_120</t>
  </si>
  <si>
    <t>OTB_DEF_70-99_1_120</t>
  </si>
  <si>
    <r>
      <t xml:space="preserve">GNS_DEF_&gt;=157_0_0 GNS_DEF_110-156_0_0 GTR_DEF_110-156_0_0 </t>
    </r>
    <r>
      <rPr>
        <i/>
        <sz val="10"/>
        <rFont val="Arial"/>
        <family val="2"/>
      </rPr>
      <t>GNS_DEF_90-109_0_0 GTR_DEF_&gt;=157_0_0 GTR_DEF_90-109_0_0</t>
    </r>
  </si>
  <si>
    <r>
      <t xml:space="preserve">OTB_DEF_&gt;=105_1_110 </t>
    </r>
    <r>
      <rPr>
        <i/>
        <sz val="10"/>
        <rFont val="Arial"/>
        <family val="2"/>
      </rPr>
      <t>OTT_DEF_&gt;=105_1_110 OTM_DEF_&gt;=105_1_110</t>
    </r>
  </si>
  <si>
    <r>
      <t xml:space="preserve">PTM_SPF_16-31_0_0 PTM_SPF_32-104_0_0 </t>
    </r>
    <r>
      <rPr>
        <i/>
        <sz val="10"/>
        <rFont val="Arial"/>
        <family val="2"/>
      </rPr>
      <t>OTM_SPF_16-31_0_0 OTM_SPF_32-104_0_0 OTB_SPF_16-31_0_0 OTB_SPF_32-104_0_0</t>
    </r>
  </si>
  <si>
    <t>FPO_ANA_0_0_0_30-31 FPO_ANA_0_0_0_25-29,32 FYK_ANA_0_0_0</t>
  </si>
  <si>
    <r>
      <t xml:space="preserve">GNS_DEF_&gt;=157_0_0 GNS_DEF_110-156_0_0 </t>
    </r>
    <r>
      <rPr>
        <i/>
        <sz val="10"/>
        <rFont val="Arial"/>
        <family val="2"/>
      </rPr>
      <t>GTR_DEF_110-156_0_0  GTR_DEF_&gt;=157_0_0</t>
    </r>
    <r>
      <rPr>
        <sz val="10"/>
        <rFont val="Arial"/>
        <family val="2"/>
      </rPr>
      <t xml:space="preserve"> </t>
    </r>
  </si>
  <si>
    <r>
      <t xml:space="preserve">OTB_DEF_&gt;=105_1_110 </t>
    </r>
    <r>
      <rPr>
        <i/>
        <sz val="10"/>
        <rFont val="Arial"/>
        <family val="2"/>
      </rPr>
      <t xml:space="preserve">OTT_DEF_&gt;=105_1_110 </t>
    </r>
    <r>
      <rPr>
        <sz val="10"/>
        <rFont val="Arial"/>
        <family val="2"/>
      </rPr>
      <t>OTM_DEF_&gt;=105_1_110</t>
    </r>
  </si>
  <si>
    <r>
      <t xml:space="preserve">PTM_SPF_16-31_0_0 PTM_SPF_32-104_0_0 PTM_SPF_16-104_0_0 OTB_SPF_16-104_0_0 OTB_SPF_16-31_0_0 </t>
    </r>
    <r>
      <rPr>
        <i/>
        <sz val="10"/>
        <rFont val="Arial"/>
        <family val="2"/>
      </rPr>
      <t>OTB_SPF_32-104_0_0 OTM_SPF_16-31_0_0 OTM_SPF_32-104_0_0 OTM_SPF_16-104_0_0 PTB_SPF_32-104_0_0 PS_SPF_32-104_0_0</t>
    </r>
  </si>
  <si>
    <t>OTM_SPF_16-104_0_0 PTM_SPF_16-104_0_0 OTM_SPF_16-104_0_0</t>
  </si>
  <si>
    <t>GNS_DEF_120-219_0_0 GTR_DEF_120-219_0_0 GNS_SPF_50-70_0_0</t>
  </si>
  <si>
    <t xml:space="preserve">OTB_CRU_32-69_0_0 </t>
  </si>
  <si>
    <t xml:space="preserve">OTT_CRU_32-69_0_0 OTB_CRU_32-69_0_0 </t>
  </si>
  <si>
    <t>OTB_CRU_70-89_2_35 OTT_CRU_70-89_2_35</t>
  </si>
  <si>
    <t>OTB_CRU_70-89_2_22 IIIaS</t>
  </si>
  <si>
    <t>OTB_CRU_70-89_2_35 IIIaS</t>
  </si>
  <si>
    <t>OTB_CRU_70-89_2_35 IIIaN</t>
  </si>
  <si>
    <t>OTB_CRU_90-119_0_0 IIIaS</t>
  </si>
  <si>
    <t>OTB_MCD_90-119_0_0 IIIaN</t>
  </si>
  <si>
    <r>
      <t xml:space="preserve">OTM_SPF_32-69_0_0 PTM_SPF_32-69_0_0 </t>
    </r>
    <r>
      <rPr>
        <i/>
        <sz val="10"/>
        <rFont val="Arial"/>
        <family val="2"/>
      </rPr>
      <t>PTM_SPF_16-31_0_0</t>
    </r>
  </si>
  <si>
    <r>
      <t xml:space="preserve">PS_SPF_16-31_0_0 </t>
    </r>
    <r>
      <rPr>
        <i/>
        <sz val="10"/>
        <rFont val="Arial"/>
        <family val="2"/>
      </rPr>
      <t>PS_SPF_32-69_0_0</t>
    </r>
  </si>
  <si>
    <r>
      <t xml:space="preserve">OTM_SPF_32-69_0_0 PTM_SPF_32-69_0_0 </t>
    </r>
    <r>
      <rPr>
        <i/>
        <sz val="10"/>
        <rFont val="Arial"/>
        <family val="2"/>
      </rPr>
      <t>PTM_SPF_16-31_0_0 OTM_SPF_16-31_0_0 OTB_SPF_16-31_0_0 OTB_SPF_32-69_0_0</t>
    </r>
  </si>
  <si>
    <t>PTM_SPF_32-69_0_0 OTM_SPF_32-69_0_0</t>
  </si>
  <si>
    <t>OTB_DEF_&gt;=120_0_0 OTT_DEF_&gt;=120_1_120 OTB_DEF_&gt;=120_1_120</t>
  </si>
  <si>
    <t xml:space="preserve">** The fishery has declined compared to the reference years. In 2010 was the No. of trips 1650 </t>
  </si>
  <si>
    <t>BWS1</t>
  </si>
  <si>
    <t>Concurrent sampling at sea</t>
  </si>
  <si>
    <t>BWH1</t>
  </si>
  <si>
    <t>Other – Stock specific sampling based on commercial size categories / Concurrent sampling of catches at sea</t>
  </si>
  <si>
    <t>NA/1</t>
  </si>
  <si>
    <t>Derogation</t>
  </si>
  <si>
    <t>BWH3</t>
  </si>
  <si>
    <t>Concurrent sampling of landings at markets</t>
  </si>
  <si>
    <t>Catadromous</t>
  </si>
  <si>
    <t>KBWE1</t>
  </si>
  <si>
    <t>Other – Stock specific sampling combined with survey data</t>
  </si>
  <si>
    <t>KBWE2</t>
  </si>
  <si>
    <t>BES1</t>
  </si>
  <si>
    <t>BEH1</t>
  </si>
  <si>
    <t>BEH2</t>
  </si>
  <si>
    <t>BEH3</t>
  </si>
  <si>
    <t>Freshwater species</t>
  </si>
  <si>
    <t>KBEE2/KBEE3</t>
  </si>
  <si>
    <t>KBEE1</t>
  </si>
  <si>
    <t>Anadromous</t>
  </si>
  <si>
    <t>KBN1</t>
  </si>
  <si>
    <t>KBN2</t>
  </si>
  <si>
    <t>Other [deltailed fishermen journal]</t>
  </si>
  <si>
    <t>KBN3</t>
  </si>
  <si>
    <t>KBN4</t>
  </si>
  <si>
    <t>KBN5</t>
  </si>
  <si>
    <t>NSKH1</t>
  </si>
  <si>
    <t>Crustacean</t>
  </si>
  <si>
    <t>NSS9</t>
  </si>
  <si>
    <t>NSKH2</t>
  </si>
  <si>
    <t>NSKS1</t>
  </si>
  <si>
    <t>NSKS2</t>
  </si>
  <si>
    <t>Mixed crustacean and demersal fish</t>
  </si>
  <si>
    <t>OTB_MCD_90-119_0_0_IIIaN</t>
  </si>
  <si>
    <t>NSS345</t>
  </si>
  <si>
    <t>NSS6</t>
  </si>
  <si>
    <t>NKS7</t>
  </si>
  <si>
    <t>NKS8</t>
  </si>
  <si>
    <t>KNSKE1</t>
  </si>
  <si>
    <t>Finfish</t>
  </si>
  <si>
    <t>NA*</t>
  </si>
  <si>
    <t>Traps</t>
  </si>
  <si>
    <t>30-31</t>
  </si>
  <si>
    <t>Jun-Aug</t>
  </si>
  <si>
    <t>Pound nets</t>
  </si>
  <si>
    <t>23, 24</t>
  </si>
  <si>
    <t>KBEE2</t>
  </si>
  <si>
    <t>Aug-Oct</t>
  </si>
  <si>
    <t>KBEE3</t>
  </si>
  <si>
    <t>Jul-Sept</t>
  </si>
  <si>
    <t>Fyke nets</t>
  </si>
  <si>
    <t>August</t>
  </si>
  <si>
    <t>Trawlers targeting cod</t>
  </si>
  <si>
    <t>22-24</t>
  </si>
  <si>
    <t>Midwater trawlers</t>
  </si>
  <si>
    <t>25-29,32</t>
  </si>
  <si>
    <t>Longlines targeting cod</t>
  </si>
  <si>
    <t>Trawlers targeting herring</t>
  </si>
  <si>
    <t>Apr-Aug</t>
  </si>
  <si>
    <t>Trawlers targeting vendace</t>
  </si>
  <si>
    <t>Pots targeting Nephrops</t>
  </si>
  <si>
    <t>Trawlers with sorting grid targeting Pandalus</t>
  </si>
  <si>
    <t>Trawlers targeting Pandalus</t>
  </si>
  <si>
    <t>IIIaN</t>
  </si>
  <si>
    <t>Trawlers targeting demersal fish and Nephrops</t>
  </si>
  <si>
    <t>Trawlers with sorting grid targeting Nephrops</t>
  </si>
  <si>
    <t>Bottom trawlers without sorting grid</t>
  </si>
  <si>
    <t>IIIaS</t>
  </si>
  <si>
    <t xml:space="preserve">SWE </t>
  </si>
  <si>
    <t xml:space="preserve">Anguilla anguilla </t>
  </si>
  <si>
    <t>G1</t>
  </si>
  <si>
    <t xml:space="preserve">Clupea harengus </t>
  </si>
  <si>
    <t>G2</t>
  </si>
  <si>
    <t xml:space="preserve">Esox lucius </t>
  </si>
  <si>
    <t xml:space="preserve">Gadus morhua </t>
  </si>
  <si>
    <t xml:space="preserve">Limanda limanda </t>
  </si>
  <si>
    <t xml:space="preserve">Perca fluviatilis </t>
  </si>
  <si>
    <t xml:space="preserve">Platichtys flesus </t>
  </si>
  <si>
    <t xml:space="preserve">Pleuronectes platessa </t>
  </si>
  <si>
    <t xml:space="preserve">Psetta maxima </t>
  </si>
  <si>
    <t xml:space="preserve">Salmo salar </t>
  </si>
  <si>
    <t xml:space="preserve">Scophthalmus rhombus </t>
  </si>
  <si>
    <t xml:space="preserve">Sprattus sprattus </t>
  </si>
  <si>
    <t xml:space="preserve">Sander lucioperca </t>
  </si>
  <si>
    <t>Coregonus albula</t>
  </si>
  <si>
    <t>G3</t>
  </si>
  <si>
    <t xml:space="preserve">Ammodytidae </t>
  </si>
  <si>
    <t xml:space="preserve">Coryphaenoides rupestris </t>
  </si>
  <si>
    <t xml:space="preserve">Eutrigla gurnardus </t>
  </si>
  <si>
    <t xml:space="preserve">Glyptocephalus cynoglossus </t>
  </si>
  <si>
    <t xml:space="preserve">Melanogrammus aeglefinus </t>
  </si>
  <si>
    <t xml:space="preserve">Merlangius merlangus </t>
  </si>
  <si>
    <t xml:space="preserve">Merluccius merluccius </t>
  </si>
  <si>
    <t xml:space="preserve">Micromesistius poutassou </t>
  </si>
  <si>
    <t xml:space="preserve">Nephrops norvegicus </t>
  </si>
  <si>
    <t xml:space="preserve">Pandalus borealis </t>
  </si>
  <si>
    <t xml:space="preserve">Pollachius virens </t>
  </si>
  <si>
    <t xml:space="preserve">Raja clavata </t>
  </si>
  <si>
    <t xml:space="preserve">Raja montagui </t>
  </si>
  <si>
    <t xml:space="preserve">Raja naevus </t>
  </si>
  <si>
    <t xml:space="preserve">Raja radiata </t>
  </si>
  <si>
    <t xml:space="preserve">Rajidae </t>
  </si>
  <si>
    <t xml:space="preserve">Scomber scombrus </t>
  </si>
  <si>
    <t xml:space="preserve">Solea solea </t>
  </si>
  <si>
    <t xml:space="preserve">Squalidae </t>
  </si>
  <si>
    <t xml:space="preserve">Squalus acanthias </t>
  </si>
  <si>
    <t xml:space="preserve">Trisopterus esmarki </t>
  </si>
  <si>
    <t xml:space="preserve">Baltic Sea </t>
  </si>
  <si>
    <t>IIIb-d</t>
  </si>
  <si>
    <t>22-24 IIIa/</t>
  </si>
  <si>
    <t>IIId 25-29 + 32</t>
  </si>
  <si>
    <t>III MU 3 (sd30-31)</t>
  </si>
  <si>
    <t>IIId</t>
  </si>
  <si>
    <t>none</t>
  </si>
  <si>
    <t>25-32</t>
  </si>
  <si>
    <t>22-32</t>
  </si>
  <si>
    <t>22-31 / 32</t>
  </si>
  <si>
    <t xml:space="preserve">Stizostedion lucioperca </t>
  </si>
  <si>
    <r>
      <t>Anarhichas spp</t>
    </r>
    <r>
      <rPr>
        <sz val="10"/>
        <rFont val="Arial"/>
        <family val="2"/>
      </rPr>
      <t>.</t>
    </r>
  </si>
  <si>
    <r>
      <t>Argentina spp</t>
    </r>
    <r>
      <rPr>
        <sz val="10"/>
        <rFont val="Arial"/>
        <family val="2"/>
      </rPr>
      <t>.</t>
    </r>
  </si>
  <si>
    <t>Aspitrigla cuculus</t>
  </si>
  <si>
    <t xml:space="preserve">Brosme brosme </t>
  </si>
  <si>
    <t>IV, IIIa</t>
  </si>
  <si>
    <t>Cetrophorus squamosus</t>
  </si>
  <si>
    <t>Cetorhinus maximus</t>
  </si>
  <si>
    <r>
      <t>IV</t>
    </r>
    <r>
      <rPr>
        <sz val="10"/>
        <rFont val="Arial"/>
        <family val="2"/>
      </rPr>
      <t>, VIId, IIIa</t>
    </r>
  </si>
  <si>
    <r>
      <t>IV, VIId,</t>
    </r>
    <r>
      <rPr>
        <b/>
        <sz val="10"/>
        <rFont val="Arial"/>
        <family val="2"/>
      </rPr>
      <t xml:space="preserve"> IIIa</t>
    </r>
  </si>
  <si>
    <t xml:space="preserve">Crangon crangon </t>
  </si>
  <si>
    <t xml:space="preserve">Dicentrarchus labrax </t>
  </si>
  <si>
    <r>
      <t>IV, VIId,</t>
    </r>
    <r>
      <rPr>
        <b/>
        <sz val="10"/>
        <rFont val="Arial"/>
        <family val="2"/>
      </rPr>
      <t xml:space="preserve"> IIIaN</t>
    </r>
  </si>
  <si>
    <t xml:space="preserve">Helicolenus dactylopterus </t>
  </si>
  <si>
    <t xml:space="preserve">Lepidorhombus boscii </t>
  </si>
  <si>
    <t xml:space="preserve">Lepidorhombus whiffiagonis </t>
  </si>
  <si>
    <t xml:space="preserve">Lophius budegassa </t>
  </si>
  <si>
    <t xml:space="preserve">Lophius piscatorius </t>
  </si>
  <si>
    <t>IIIa, IV, VI</t>
  </si>
  <si>
    <t xml:space="preserve">Macrourus berglax </t>
  </si>
  <si>
    <r>
      <t>IV,</t>
    </r>
    <r>
      <rPr>
        <b/>
        <sz val="10"/>
        <rFont val="Arial"/>
        <family val="2"/>
      </rPr>
      <t xml:space="preserve"> IIIa</t>
    </r>
  </si>
  <si>
    <r>
      <t xml:space="preserve">Yes </t>
    </r>
    <r>
      <rPr>
        <vertAlign val="superscript"/>
        <sz val="10"/>
        <rFont val="Arial"/>
        <family val="2"/>
      </rPr>
      <t>1)</t>
    </r>
  </si>
  <si>
    <t>&lt; 1</t>
  </si>
  <si>
    <t>I-IX, XII, XIV</t>
  </si>
  <si>
    <t xml:space="preserve">Microstomus kitt </t>
  </si>
  <si>
    <t xml:space="preserve">Molva dypterygia </t>
  </si>
  <si>
    <t xml:space="preserve">Molva molva </t>
  </si>
  <si>
    <t xml:space="preserve">Mullus barbatus </t>
  </si>
  <si>
    <t xml:space="preserve">Mullus surmuletus </t>
  </si>
  <si>
    <t>FU3 &amp; FU4</t>
  </si>
  <si>
    <r>
      <t>IIIa,</t>
    </r>
    <r>
      <rPr>
        <b/>
        <sz val="10"/>
        <rFont val="Arial"/>
        <family val="2"/>
      </rPr>
      <t xml:space="preserve"> IVa East/IVa/IV</t>
    </r>
  </si>
  <si>
    <r>
      <t>IIIa</t>
    </r>
    <r>
      <rPr>
        <sz val="10"/>
        <rFont val="Arial"/>
        <family val="2"/>
      </rPr>
      <t>, IVa east/ IVa/IVb</t>
    </r>
  </si>
  <si>
    <t xml:space="preserve">Pecten maximus </t>
  </si>
  <si>
    <t>VIId</t>
  </si>
  <si>
    <t xml:space="preserve">Phycis blennoides </t>
  </si>
  <si>
    <t xml:space="preserve">Phycis phycis </t>
  </si>
  <si>
    <t>Platichthys flesus</t>
  </si>
  <si>
    <r>
      <t xml:space="preserve">Yes </t>
    </r>
    <r>
      <rPr>
        <vertAlign val="superscript"/>
        <sz val="10"/>
        <rFont val="Arial"/>
        <family val="2"/>
      </rPr>
      <t>2)</t>
    </r>
  </si>
  <si>
    <r>
      <t>IV</t>
    </r>
    <r>
      <rPr>
        <sz val="10"/>
        <rFont val="Arial"/>
        <family val="2"/>
      </rPr>
      <t>, IIIa, VI</t>
    </r>
  </si>
  <si>
    <r>
      <t xml:space="preserve">IV, </t>
    </r>
    <r>
      <rPr>
        <b/>
        <sz val="10"/>
        <rFont val="Arial"/>
        <family val="2"/>
      </rPr>
      <t>IIIa</t>
    </r>
    <r>
      <rPr>
        <sz val="10"/>
        <rFont val="Arial"/>
        <family val="2"/>
      </rPr>
      <t>, VI</t>
    </r>
  </si>
  <si>
    <t>IV, VIId, IIIa</t>
  </si>
  <si>
    <t>Raja brachyura</t>
  </si>
  <si>
    <t xml:space="preserve">Reinhardtius hippoglossoides </t>
  </si>
  <si>
    <r>
      <t xml:space="preserve">II, IIIa, IV, V, </t>
    </r>
    <r>
      <rPr>
        <b/>
        <sz val="10"/>
        <rFont val="Arial"/>
        <family val="2"/>
      </rPr>
      <t>VI</t>
    </r>
    <r>
      <rPr>
        <sz val="10"/>
        <rFont val="Arial"/>
        <family val="2"/>
      </rPr>
      <t>, VII, VIII, IX</t>
    </r>
  </si>
  <si>
    <r>
      <t xml:space="preserve">II, </t>
    </r>
    <r>
      <rPr>
        <b/>
        <sz val="10"/>
        <rFont val="Arial"/>
        <family val="2"/>
      </rPr>
      <t>IIIa</t>
    </r>
    <r>
      <rPr>
        <sz val="10"/>
        <rFont val="Arial"/>
        <family val="2"/>
      </rPr>
      <t>, IV, V, VI, VII, VIII, IX</t>
    </r>
  </si>
  <si>
    <t>Scyliorhinus canicula</t>
  </si>
  <si>
    <t xml:space="preserve">Shark-like Selachii </t>
  </si>
  <si>
    <r>
      <t>Sebastes mentella</t>
    </r>
    <r>
      <rPr>
        <sz val="10"/>
        <rFont val="Arial"/>
        <family val="2"/>
      </rPr>
      <t>.</t>
    </r>
  </si>
  <si>
    <t>IIIa, 22</t>
  </si>
  <si>
    <t>IV/VIIde</t>
  </si>
  <si>
    <t>IIIa N</t>
  </si>
  <si>
    <r>
      <t>Trachurus trachurus</t>
    </r>
    <r>
      <rPr>
        <sz val="10"/>
        <rFont val="Arial"/>
        <family val="2"/>
      </rPr>
      <t>.</t>
    </r>
  </si>
  <si>
    <t>IIa, IVa, Vb, VIa, VIIa-c, e-k, VIIIabde/IIIa, IVbc, VIId</t>
  </si>
  <si>
    <t xml:space="preserve">Trigla lucerna </t>
  </si>
  <si>
    <r>
      <t>IV</t>
    </r>
    <r>
      <rPr>
        <sz val="10"/>
        <rFont val="Arial"/>
        <family val="2"/>
      </rPr>
      <t>, IIIa</t>
    </r>
  </si>
  <si>
    <r>
      <t xml:space="preserve">IV, </t>
    </r>
    <r>
      <rPr>
        <b/>
        <sz val="10"/>
        <rFont val="Arial"/>
        <family val="2"/>
      </rPr>
      <t>IIIa</t>
    </r>
  </si>
  <si>
    <t>Zeus faber</t>
  </si>
  <si>
    <t>1) Data collected on surveys only</t>
  </si>
  <si>
    <t>2) Sweden collect data on surveys and discard. Landed part sampled by Denmark acording to bilateral agreement</t>
  </si>
  <si>
    <t>Anguilla anguilla</t>
  </si>
  <si>
    <t>Inland (fresh) waters</t>
  </si>
  <si>
    <t xml:space="preserve">Not applicable </t>
  </si>
  <si>
    <t xml:space="preserve">Platichthys flesus </t>
  </si>
  <si>
    <t>Salmo salar</t>
  </si>
  <si>
    <t>FU3 (IIIaN)</t>
  </si>
  <si>
    <t>FU4 (IIIaS)</t>
  </si>
  <si>
    <r>
      <t>IIIa</t>
    </r>
    <r>
      <rPr>
        <sz val="10"/>
        <rFont val="Arial"/>
        <family val="2"/>
      </rPr>
      <t>,IVa east/IVa/IVb</t>
    </r>
  </si>
  <si>
    <t>4 lakes</t>
  </si>
  <si>
    <t>Length (pilot-study)</t>
  </si>
  <si>
    <t>Purchase of fish</t>
  </si>
  <si>
    <t>25-29, 32</t>
  </si>
  <si>
    <t>SWE+DEN</t>
  </si>
  <si>
    <t>Market</t>
  </si>
  <si>
    <t>SWE + DEN</t>
  </si>
  <si>
    <t>25-29+32</t>
  </si>
  <si>
    <t>SD25-29, 32</t>
  </si>
  <si>
    <r>
      <t xml:space="preserve">Survey </t>
    </r>
    <r>
      <rPr>
        <vertAlign val="superscript"/>
        <sz val="10"/>
        <rFont val="Arial"/>
        <family val="2"/>
      </rPr>
      <t>1)</t>
    </r>
  </si>
  <si>
    <t>SWE +DEN</t>
  </si>
  <si>
    <t>Market + sea sampling</t>
  </si>
  <si>
    <t>SD25-32</t>
  </si>
  <si>
    <t>SD22-32</t>
  </si>
  <si>
    <t>River</t>
  </si>
  <si>
    <t>SD22-31</t>
  </si>
  <si>
    <t>Brood stock fishery</t>
  </si>
  <si>
    <t>Journal, sea sampling, comm. fishery</t>
  </si>
  <si>
    <t>SWE+DEN+FIN</t>
  </si>
  <si>
    <t>25-29</t>
  </si>
  <si>
    <t>Market, comm.  fishery.</t>
  </si>
  <si>
    <t>Purchase of samples, recr. fish.</t>
  </si>
  <si>
    <t>Fish trap</t>
  </si>
  <si>
    <t>Sprattus sprattus</t>
  </si>
  <si>
    <t>North sea and Eastern Arctic</t>
  </si>
  <si>
    <t>SD22-24, IIIa</t>
  </si>
  <si>
    <t>IV, VIId, IIIaN</t>
  </si>
  <si>
    <t>Sea sampling</t>
  </si>
  <si>
    <t>IIIa, FU3</t>
  </si>
  <si>
    <t>IIIa, FU4</t>
  </si>
  <si>
    <t>Pandalus borealis</t>
  </si>
  <si>
    <t>IIIa, IVa east</t>
  </si>
  <si>
    <t>Trisopterus esmarki</t>
  </si>
  <si>
    <t>SWE+DNK</t>
  </si>
  <si>
    <t>Pollachius virens</t>
  </si>
  <si>
    <t>IV, IIIa, VI</t>
  </si>
  <si>
    <t>Fleet register</t>
  </si>
  <si>
    <t>Fleet register, logbooks and coastal journals</t>
  </si>
  <si>
    <t xml:space="preserve">Spatial data sources:VMS, AIS, Effort reports, logbook and inspection information. </t>
  </si>
  <si>
    <t>Coastal journals</t>
  </si>
  <si>
    <t xml:space="preserve">Effort data in logbook (haul by haul records) information. </t>
  </si>
  <si>
    <t>Logbook and coastal journals for vessels without logbook</t>
  </si>
  <si>
    <t>kW * Fishing Days</t>
  </si>
  <si>
    <t>Fleet register and logbook/coastal journal</t>
  </si>
  <si>
    <t>GT * Fishing days</t>
  </si>
  <si>
    <t>Number of trips</t>
  </si>
  <si>
    <t>Logbook/Coastal journal (gear information)</t>
  </si>
  <si>
    <t xml:space="preserve">Number of rigs </t>
  </si>
  <si>
    <t>Number of fishing operations</t>
  </si>
  <si>
    <t>Logbook/Coastal journal</t>
  </si>
  <si>
    <t>Number of nets, Length</t>
  </si>
  <si>
    <t>Number of hooks</t>
  </si>
  <si>
    <t>Number of lines</t>
  </si>
  <si>
    <t>Numbers of pots, traps</t>
  </si>
  <si>
    <t>Soaking time</t>
  </si>
  <si>
    <t>Ammodytes spp</t>
  </si>
  <si>
    <t>Brosme brosme</t>
  </si>
  <si>
    <t>Clupea harengus</t>
  </si>
  <si>
    <t>Filleted</t>
  </si>
  <si>
    <t>Coryphaenoides rupestris</t>
  </si>
  <si>
    <t>Gutted/Headed</t>
  </si>
  <si>
    <t>Glyptocephalus cynoglossus</t>
  </si>
  <si>
    <t>Lophiidae</t>
  </si>
  <si>
    <t>Skinned</t>
  </si>
  <si>
    <t>Melanogrammus aelefinus</t>
  </si>
  <si>
    <t>Merlangius merlangus</t>
  </si>
  <si>
    <t>Micromesistius poutassou</t>
  </si>
  <si>
    <t>Microstomus kitt</t>
  </si>
  <si>
    <t>Molva dypterygia</t>
  </si>
  <si>
    <t>Molva Molva</t>
  </si>
  <si>
    <t>Headed</t>
  </si>
  <si>
    <t>Tail</t>
  </si>
  <si>
    <t>Pagellus bogaraveo</t>
  </si>
  <si>
    <t>Platichtyys flesus</t>
  </si>
  <si>
    <t>Gutted/Headed/ skinned</t>
  </si>
  <si>
    <t>Pollachius pollachius</t>
  </si>
  <si>
    <t>Psetta maxima maxima</t>
  </si>
  <si>
    <t>Scomber scomburs</t>
  </si>
  <si>
    <t>Scophthalmus rhombus</t>
  </si>
  <si>
    <t>Sebastes ssp</t>
  </si>
  <si>
    <t>Squalus acanthias</t>
  </si>
  <si>
    <t>Thunnus alalunga</t>
  </si>
  <si>
    <t>Thunnus thynnus</t>
  </si>
  <si>
    <t>Gutted/Gilled</t>
  </si>
  <si>
    <t>Trachurus spp</t>
  </si>
  <si>
    <t>Trachurus spp.</t>
  </si>
  <si>
    <t>Xiphias gladius</t>
  </si>
  <si>
    <t xml:space="preserve">Baltic International Trawl Survey </t>
  </si>
  <si>
    <t>Cod recruits and abundance</t>
  </si>
  <si>
    <t>1,2,3,4</t>
  </si>
  <si>
    <t>WGBIFS</t>
  </si>
  <si>
    <t>Baltic International Trawl Survey</t>
  </si>
  <si>
    <t>Nov</t>
  </si>
  <si>
    <t>Baltic International Acoustic Survey</t>
  </si>
  <si>
    <t>Oct</t>
  </si>
  <si>
    <t>Echo Nm
Fish Hauls</t>
  </si>
  <si>
    <t>International Bottom Trawl Survey</t>
  </si>
  <si>
    <t>Gadoid and herring recruits and abundance</t>
  </si>
  <si>
    <t>Jan-Feb</t>
  </si>
  <si>
    <t>Fish Hauls
Larvae Hauls</t>
  </si>
  <si>
    <t>IBTSWG</t>
  </si>
  <si>
    <t>Aug-Sept</t>
  </si>
  <si>
    <t>Map 6</t>
  </si>
  <si>
    <t xml:space="preserve">Nephrops TV survey (FU 3&amp;4) </t>
  </si>
  <si>
    <t>Estimation of Nephrops biomass</t>
  </si>
  <si>
    <t>TV-tracks</t>
  </si>
  <si>
    <t>n/a</t>
  </si>
  <si>
    <t xml:space="preserve">Yes </t>
  </si>
  <si>
    <t>Archtic charr (n)</t>
  </si>
  <si>
    <t>Rainbow trout (n)</t>
  </si>
  <si>
    <t>Brown trout (n)</t>
  </si>
  <si>
    <t>0 - 7</t>
  </si>
  <si>
    <t>0 - 100</t>
  </si>
  <si>
    <t>0 - 2</t>
  </si>
  <si>
    <t>Subsidies</t>
  </si>
  <si>
    <t>Wages and salaries</t>
  </si>
  <si>
    <t>Imputed value of unpaid labour</t>
  </si>
  <si>
    <t>Questionnaires</t>
  </si>
  <si>
    <t>Livestock costs</t>
  </si>
  <si>
    <t>Feed costs</t>
  </si>
  <si>
    <t>Repair and maintenance</t>
  </si>
  <si>
    <t>Depreciation of capital</t>
  </si>
  <si>
    <t>Financial costs, net</t>
  </si>
  <si>
    <t>Extraordinary costs, net</t>
  </si>
  <si>
    <t>Total value of assets</t>
  </si>
  <si>
    <t>Net investments</t>
  </si>
  <si>
    <t>Debt</t>
  </si>
  <si>
    <t>Livestock volume</t>
  </si>
  <si>
    <t>Fish feed volume</t>
  </si>
  <si>
    <t>Volume of sales</t>
  </si>
  <si>
    <t>Number of persons employed</t>
  </si>
  <si>
    <t>FTE national</t>
  </si>
  <si>
    <t>Number of enterprises</t>
  </si>
  <si>
    <t>Companies 0</t>
  </si>
  <si>
    <t>Companies 1-4</t>
  </si>
  <si>
    <t>Companies 5-10</t>
  </si>
  <si>
    <t>Companies 11-19</t>
  </si>
  <si>
    <t>Companies 20-49</t>
  </si>
  <si>
    <t>Companies &gt;50</t>
  </si>
  <si>
    <t>Wages and salaries of staff</t>
  </si>
  <si>
    <t>own calculations, financial accounts</t>
  </si>
  <si>
    <t>Purchase of fish and other raw material for production</t>
  </si>
  <si>
    <t>Business database</t>
  </si>
  <si>
    <t>IIIa S</t>
  </si>
  <si>
    <t>Platichtys flesus</t>
  </si>
  <si>
    <t>Psetta maxima</t>
  </si>
  <si>
    <t>ICES WGECO</t>
  </si>
  <si>
    <t>trawl fleet</t>
  </si>
  <si>
    <t>III</t>
  </si>
  <si>
    <t>Melanogrammus aeglefinus</t>
  </si>
  <si>
    <t>FU 3 &amp; 4</t>
  </si>
  <si>
    <t>ICES NIPAG</t>
  </si>
  <si>
    <t>ICES WGBAST</t>
  </si>
  <si>
    <t>Salmo trutta</t>
  </si>
  <si>
    <t>ICES WGNAS</t>
  </si>
  <si>
    <t>ICES WGFAST</t>
  </si>
  <si>
    <t>Acoustic</t>
  </si>
  <si>
    <t>All</t>
  </si>
  <si>
    <t>ICES WGEEL</t>
  </si>
  <si>
    <t>ICES WGMIXFISH</t>
  </si>
  <si>
    <t>flatfish</t>
  </si>
  <si>
    <t>Salmon age</t>
  </si>
  <si>
    <t>all</t>
  </si>
  <si>
    <t>ICES SGPIDS</t>
  </si>
  <si>
    <t>landings declaration &amp; monthly journals</t>
  </si>
  <si>
    <t>Direct subsidies</t>
  </si>
  <si>
    <t>Income tax declarations</t>
  </si>
  <si>
    <t>Personel costs</t>
  </si>
  <si>
    <t>Wages and salaries of crew</t>
  </si>
  <si>
    <t>Energy costs (fuel)</t>
  </si>
  <si>
    <t>Income tax declarations and questionnaires for a distribution key</t>
  </si>
  <si>
    <t>Repair and maintenance costs</t>
  </si>
  <si>
    <t>Variable costs</t>
  </si>
  <si>
    <t xml:space="preserve">Non-variable costs </t>
  </si>
  <si>
    <t>Capital costs</t>
  </si>
  <si>
    <t>Annual depreciation</t>
  </si>
  <si>
    <t xml:space="preserve">Estimated according to the PIM method from insurance value from questionnaires </t>
  </si>
  <si>
    <t>Capital value</t>
  </si>
  <si>
    <t>Value of physical capital: depreciated replacement value</t>
  </si>
  <si>
    <t>Value of quota and other fishing rights</t>
  </si>
  <si>
    <t>Investments</t>
  </si>
  <si>
    <t>Investments in physical capital</t>
  </si>
  <si>
    <t>Financial position</t>
  </si>
  <si>
    <t>Debt/asset ratio</t>
  </si>
  <si>
    <t>Employment</t>
  </si>
  <si>
    <t>Engaged crew</t>
  </si>
  <si>
    <t>FTE national and FTE harmonised</t>
  </si>
  <si>
    <t>Estimated according to Study No FISH/2005/14 from questionnaires, Threshold of 1760 hours per FTE national and threshold of 2000 hours per FTE harmonised</t>
  </si>
  <si>
    <t>Fleet</t>
  </si>
  <si>
    <t>Number</t>
  </si>
  <si>
    <t>Mean LOA</t>
  </si>
  <si>
    <t>Mean Vessel's power</t>
  </si>
  <si>
    <t>Mean age</t>
  </si>
  <si>
    <t>Energy consumption</t>
  </si>
  <si>
    <t>Number of fishing enterprises/units</t>
  </si>
  <si>
    <t>Production value per species</t>
  </si>
  <si>
    <t>Value of landings per species</t>
  </si>
  <si>
    <t>Average price per species</t>
  </si>
  <si>
    <t>Sales notes</t>
  </si>
  <si>
    <t>all segments (excluding inactive vessels)</t>
  </si>
  <si>
    <t>1/Data collection: National and EU coordination</t>
  </si>
  <si>
    <t>Planning Group for Economists [PGECON] (Feb. or March 2012, venue TBD)</t>
  </si>
  <si>
    <t>Economists workshop - 1 (details TBD after STECF-EWG11-18 (ex-SGECA) on economic data meeting of 17-21/10/2011)</t>
  </si>
  <si>
    <t>Economists workshop - 2 (details TBD after STECF-EWG11-18 (ex-SGECA) on economic data meeting of 17-21/10/2011)</t>
  </si>
  <si>
    <t>2/ Data collection: Regional co-ordination</t>
  </si>
  <si>
    <t>Regional database training workshop - Baltic (29 Feb - 2 March, Copenhagen)</t>
  </si>
  <si>
    <t>Regional database training workshop - North Atlantic (29 May-1 June,Copenhagen)</t>
  </si>
  <si>
    <t>Regional database training workshop - North Sea &amp; Eastern Arctic (November, Copenhagen)</t>
  </si>
  <si>
    <t>Regional database steering group meeting - Mediterranean</t>
  </si>
  <si>
    <t>Regional database steering group meeting - Baltic/N. Atlantic/N. Sea &amp; E. Arctic - 1</t>
  </si>
  <si>
    <t>Regional database steering group meeting - Baltic/N. Atlantic/N. Sea &amp; E. Arctic - 2</t>
  </si>
  <si>
    <t>3/ ICES &amp; other Planning Groups or Workshops related to the Data Collection Framework</t>
  </si>
  <si>
    <t>Workshop on sexual maturity staging of sole, dab and flounder [WKMSSPDF-2] (Oostende, 9-13 January)</t>
  </si>
  <si>
    <t>Planning Group on Commercial Catches, Discards and Biological Sampling [PGCCDBS] Plenary meeting &amp; Planning Group for the Mediterranean [PGMED] Plenary meeting (Rome, 30 January-3 February)</t>
  </si>
  <si>
    <t>Workshop on sexual maturity staging of turbot and brill [WKMSTB] (Ijmuiden, 5-9 March)</t>
  </si>
  <si>
    <t>Workshop for maturity staging chairs [WKMATCH] (Split, 11-15 June)</t>
  </si>
  <si>
    <t>Workshop on Age Estimation Methods of Deep Water Species [WKAMDEEP] (Esporles, 22-26 October)</t>
  </si>
  <si>
    <r>
      <t xml:space="preserve">Workshop on practical implementation of statistical sound catch sampling programmes [WKPICS 2] (Copenhagen, </t>
    </r>
    <r>
      <rPr>
        <sz val="10"/>
        <color indexed="10"/>
        <rFont val="Arial"/>
        <family val="2"/>
      </rPr>
      <t>June</t>
    </r>
    <r>
      <rPr>
        <sz val="10"/>
        <rFont val="Arial"/>
        <family val="2"/>
      </rPr>
      <t>)</t>
    </r>
  </si>
  <si>
    <r>
      <t xml:space="preserve">Workshop on sexual maturity staging of cod, whiting, haddock, saithe and hake [WKMSGAD] </t>
    </r>
    <r>
      <rPr>
        <sz val="10"/>
        <color indexed="10"/>
        <rFont val="Arial"/>
        <family val="2"/>
      </rPr>
      <t xml:space="preserve">San Sebastian, </t>
    </r>
    <r>
      <rPr>
        <sz val="10"/>
        <rFont val="Arial"/>
        <family val="2"/>
      </rPr>
      <t xml:space="preserve">12-16 November) </t>
    </r>
  </si>
  <si>
    <t>Workshop on sexual maturity staging on elasmobranches [WKMSEL-2] (dates and venue tbd)</t>
  </si>
  <si>
    <t xml:space="preserve">Workshop on transversal data collection (i.e. common understanding and statistical methodologies to estimate/re-evaluate them, with a special focus on the small-scale fisheries (France, dates tbd) </t>
  </si>
  <si>
    <t>Workshop to develop guidelines to convert DCF biological, economic and transversal data to GFCM Task 1 (Corsica)</t>
  </si>
  <si>
    <t>GFCM Meeting of SAC Subcommittee on Economic and Social Sciences (SCESS) to be decided</t>
  </si>
  <si>
    <t>GFCM Meeting of SAC Subcommittee on  Statistics
and Information (SCSI) to be decided</t>
  </si>
  <si>
    <t>GFCM Meeting of SAC Subcommittee on Stock Assessment (SCSA) to be decided</t>
  </si>
  <si>
    <t>GFCM Meeting of SAC Subcommittee on Marine Environment
and Ecosystems (SCMEE)</t>
  </si>
  <si>
    <t>ICCAT</t>
  </si>
  <si>
    <t>Species Group Meeting (October 2012)</t>
  </si>
  <si>
    <t>2012 Bluefin tuna Eastern Atlantic and Mediterranean</t>
  </si>
  <si>
    <t xml:space="preserve">2012 Meeting of the Standing Committee on Research and statistics </t>
  </si>
  <si>
    <t xml:space="preserve">2012 Stock Assessment Bigeye </t>
  </si>
  <si>
    <t>IOTC</t>
  </si>
  <si>
    <t>Working Party on Tropical Tuna (WPTT)/Working Party on Ecosystems and Bycatch (WPEB)  </t>
  </si>
  <si>
    <t xml:space="preserve">4/ Planning Groups on surveys at sea </t>
  </si>
  <si>
    <t>Working Group of International Pelagic Surveys, (WGIPS) (ICES HQ, Copenhagen,16–20 January)</t>
  </si>
  <si>
    <t>The Working Group on Integrating Surveys for the Ecosystem Approach (WGISUR),  (IJmuiden, 24–26 January)</t>
  </si>
  <si>
    <t>Workshop on implementing a new TS relationship for blue whiting abundance estimates (WKTSBLUES) (ICES HQ, Copenhagen, 23-26 January)</t>
  </si>
  <si>
    <t>ICES Study Group on Nephrops Surveys (SGNEPS) (Acona, 6-8 March)</t>
  </si>
  <si>
    <t>Baltic International Fish Survey Working Group [WGBIFS] (Helsinki, 26-31 March)</t>
  </si>
  <si>
    <t>International Bottom Trawl Survey Working Group  [IBTSWG] (Lorient, 27-30 March)</t>
  </si>
  <si>
    <t>Working Group on Mackerel and Horse Mackerel Egg Survey [WGMEGS] (Galway, 16-21 April)</t>
  </si>
  <si>
    <t>Workshop on Survey Design and Mackerel and Horse Mackerel Spawning Strategy [WKMSPA] (Galway, 16-18 April)</t>
  </si>
  <si>
    <t>Study Group on Standards in Ichthyoplankton Surveys (SGSIPS) (Hamburg, 8-10 May)</t>
  </si>
  <si>
    <t xml:space="preserve">Working Group on Beam Trawl Surveys (WGBEAM) (Ijmuiden, 5-8 June) </t>
  </si>
  <si>
    <t xml:space="preserve">Working Group on North-east Atlantic continental slope surveys (WGNEACS) (Olhao, Algarve,12-14 June) </t>
  </si>
  <si>
    <t>Workshop on Egg staging, Fecundity and Atresia in Horse mackerel and Mackerel (WKFATHOM) ( Vigo, 8–11 October)</t>
  </si>
  <si>
    <t>Workshop on Egg staging, Fecundity and Atresia in Horse mackerel and Mackerel (WKFATHOM) (Ijmuiden, 5 –9 November)</t>
  </si>
  <si>
    <t xml:space="preserve">Portuguese-Spanish surveys in Flemish Cap - coordination meeting for the survey, Vigo, Spain (1st quarter 2012, exact dates TBC) </t>
  </si>
  <si>
    <t>Coordination meeting for MEDITS (Mediterranean Demersal Trawl Surveys) Working Group (Slovenia, 5-9 March)</t>
  </si>
  <si>
    <t xml:space="preserve">Working Group on Acoustic and Egg Surveys for Sardine and Anchovy in ICES areas VIII and IX (WGACEGG) (November, venue and exact dates TBC) </t>
  </si>
  <si>
    <t xml:space="preserve">5/ Support to Scientific Advice </t>
  </si>
  <si>
    <t>5.1/ ICES</t>
  </si>
  <si>
    <t>Annual Meeting of Advisory Working Group Chairs [WGCHAIRS] (ICES HQ,17-19 January)</t>
  </si>
  <si>
    <t xml:space="preserve">Herring Assessment Working Group for the Area South of 62⁰N [HAWG] (ICES HQ,13-22 March) </t>
  </si>
  <si>
    <t>North-Western Working Group [NWWG] (ICES HQ, 26 April - 3 May)</t>
  </si>
  <si>
    <t>Baltic Salmon and Trout Assessment Working Group [WGBAST] (Uppsala, 22-30 March)</t>
  </si>
  <si>
    <t>Working Group on North Atlantic Salmon [WGNAS] (ICES HQ, 26 March - 4 April)</t>
  </si>
  <si>
    <t>Baltic Fisheries Assessment Working Group [WGBFAS] (ICES HQ 10-17 April)</t>
  </si>
  <si>
    <t>Working Group on the Assessment of Bay of Hake Monk and Megrim [WGHMM] (ICES HQ, 10-16 May)</t>
  </si>
  <si>
    <t>Working Group on the Assessment of Celtic Seas Stocks [WGCSE] (ICES HQ 11-19 May)</t>
  </si>
  <si>
    <t xml:space="preserve">Working Group on the Assessment of Demersal Stocks in the North Sea and Skagerrak [WGNSSK] (ICES HQ, 27 April - 3 May) </t>
  </si>
  <si>
    <t xml:space="preserve">Working Group on Southern Horse Mackerel, Anchovy and Sardine [WGHANSA] (formerly WGANSA) (Azores, 23-28 June) </t>
  </si>
  <si>
    <t xml:space="preserve">Working Group on the Biology and Assessment of Deep-Sea Fisheries Resources [WGDEEP] (ICES HQ, 28 March - 5 April) </t>
  </si>
  <si>
    <t>Joint EIFAC/ICES Working Group on Eels [WGEEL] (tbd, September 2012)</t>
  </si>
  <si>
    <t>Working Group on Elasmobranch Fishes [WGEF] (Faro or Lisbon, 18-25 June)</t>
  </si>
  <si>
    <t xml:space="preserve">Working Group on Mixed Fisheries Advice for the North Sea [WGMIXFISH] (ICES HQ, tbd) </t>
  </si>
  <si>
    <t>Working Group on the Ecosystem Effects of Fishing Activities [WGECO] (Copenhagen, 11-18 April)</t>
  </si>
  <si>
    <t xml:space="preserve">ICES/NAFO Joint Working Group on Deep-water Ecology [WGDEC] (ICES HQ, 26-30 March) </t>
  </si>
  <si>
    <t>Study Group on Practical Implementation of Discard Sampling Plans [SGPIDS] (ICES HQ, 25-29 June)</t>
  </si>
  <si>
    <r>
      <t xml:space="preserve">Benchmark Workshop on Pelagic Stocks [WKPELA] (ICES HQ, 25-27 October </t>
    </r>
    <r>
      <rPr>
        <b/>
        <sz val="10"/>
        <rFont val="Arial"/>
        <family val="2"/>
      </rPr>
      <t>2011</t>
    </r>
    <r>
      <rPr>
        <sz val="10"/>
        <rFont val="Arial"/>
        <family val="2"/>
      </rPr>
      <t xml:space="preserve"> for data collection &amp; 13-17 February 2012 for meeting)</t>
    </r>
  </si>
  <si>
    <t>Benchmark Workshop on Redfish ([WKRED] (ICES HQ, 1-8 February)</t>
  </si>
  <si>
    <t xml:space="preserve">Benchmark Workshop on Western Waters Roundfish [WKROUND] (Aberdeen, 22-29 February) </t>
  </si>
  <si>
    <t>Benchmark Workshop on New Species[WKNEW] (dates and venue: tbd)</t>
  </si>
  <si>
    <t>Workshop on the Evaluation of Plaice Stocks [WKPESTO] (ICES HQ, 28 February - 1 March)</t>
  </si>
  <si>
    <t>Western Horse mackerel management plan evaluation [WKWHMMP] (First quarter 2012, exact date and venue tbd)</t>
  </si>
  <si>
    <t>Workshop dealing on multispecies approach in the Baltic [WKBALMULT] (6-10 February, ICES HQ)</t>
  </si>
  <si>
    <t>5.2/ Mediterranean</t>
  </si>
  <si>
    <t>Working group on stock assessment of small pelagics in the Mediterranean</t>
  </si>
  <si>
    <t>Working group on stock assessment of demersal species in the Mediterranean</t>
  </si>
  <si>
    <t>National Correspondents Meeting 2012-01 (Brussels 19 March)</t>
  </si>
  <si>
    <t>National Correspondents Meeting 2012-03 (postponed)</t>
  </si>
  <si>
    <r>
      <t xml:space="preserve">RCM for  the Baltic (Gdynia, </t>
    </r>
    <r>
      <rPr>
        <sz val="10"/>
        <rFont val="Arial"/>
        <family val="2"/>
      </rPr>
      <t>10-14 September)</t>
    </r>
  </si>
  <si>
    <r>
      <t>Working Party on Data Collection and Statistics (WPDCS)/Scientific Committee 15</t>
    </r>
    <r>
      <rPr>
        <vertAlign val="superscript"/>
        <sz val="10"/>
        <rFont val="Arial"/>
        <family val="2"/>
      </rPr>
      <t>th</t>
    </r>
    <r>
      <rPr>
        <sz val="10"/>
        <rFont val="Arial"/>
        <family val="2"/>
      </rPr>
      <t xml:space="preserve"> Session </t>
    </r>
  </si>
  <si>
    <r>
      <t>RCM for the North sea (Oostende</t>
    </r>
    <r>
      <rPr>
        <sz val="10"/>
        <rFont val="Arial"/>
        <family val="2"/>
      </rPr>
      <t>, 3-7 September )</t>
    </r>
  </si>
  <si>
    <r>
      <t>RCM for the North Atlantic (Galway,</t>
    </r>
    <r>
      <rPr>
        <sz val="10"/>
        <rFont val="Arial"/>
        <family val="2"/>
      </rPr>
      <t xml:space="preserve"> 10-14 September)</t>
    </r>
  </si>
  <si>
    <r>
      <t xml:space="preserve">RCM for the Mediterranean &amp; Black Sea (Malaga, </t>
    </r>
    <r>
      <rPr>
        <sz val="10"/>
        <rFont val="Arial"/>
        <family val="2"/>
      </rPr>
      <t>July)</t>
    </r>
  </si>
  <si>
    <r>
      <t>9th Liaison Meeting between the Chairs of the RCMs, the chair of ICES PGCCDBS, the chair of PGMED, the ICES representative, the Chairs of STECF-EWG and the European Commission (</t>
    </r>
    <r>
      <rPr>
        <sz val="10"/>
        <rFont val="Arial"/>
        <family val="2"/>
      </rPr>
      <t>Brussels, 24-25 September)</t>
    </r>
  </si>
  <si>
    <r>
      <t xml:space="preserve">RCM for the Long Distance Fisheries (Malaga, </t>
    </r>
    <r>
      <rPr>
        <sz val="10"/>
        <rFont val="Arial"/>
        <family val="2"/>
      </rPr>
      <t>July)</t>
    </r>
  </si>
  <si>
    <r>
      <t xml:space="preserve">Workshop on Age Reading of horse mackerel, Mediterranean horse mackerel and blue jack mackerel [WKARHOM] (Lisbon, </t>
    </r>
    <r>
      <rPr>
        <sz val="10"/>
        <rFont val="Arial"/>
        <family val="2"/>
      </rPr>
      <t xml:space="preserve">23-27 April) </t>
    </r>
  </si>
  <si>
    <r>
      <t>Workshop on Eel and Salmon DCF data (</t>
    </r>
    <r>
      <rPr>
        <sz val="10"/>
        <rFont val="Arial"/>
        <family val="2"/>
      </rPr>
      <t>3-5 July, Copenhagen)</t>
    </r>
  </si>
  <si>
    <r>
      <t>Workshop on age determination of salmon [WKADS2] (</t>
    </r>
    <r>
      <rPr>
        <sz val="10"/>
        <rFont val="Arial"/>
        <family val="2"/>
      </rPr>
      <t>June, Copenhagen)</t>
    </r>
  </si>
  <si>
    <r>
      <t>Workshop on age reading for red mullet (Mullus barbatus) and striped red mullet (Mullus surmuletus) [WKACM2] (</t>
    </r>
    <r>
      <rPr>
        <sz val="10"/>
        <rFont val="Arial"/>
        <family val="2"/>
      </rPr>
      <t>2-5 July Bologne sur Mer- IFREMER)</t>
    </r>
  </si>
  <si>
    <r>
      <t xml:space="preserve">Study Group on Calibration of Acoustic  Instruments in Fisheries Science (SGCal) (Brest,  </t>
    </r>
    <r>
      <rPr>
        <sz val="10"/>
        <rFont val="Arial"/>
        <family val="2"/>
      </rPr>
      <t>2-3 April)</t>
    </r>
  </si>
  <si>
    <r>
      <t xml:space="preserve">Working Group on Fisheries Acoustics, Science and Technology (WGFAST) (Brest, </t>
    </r>
    <r>
      <rPr>
        <sz val="10"/>
        <rFont val="Arial"/>
        <family val="2"/>
      </rPr>
      <t>23-27 April)</t>
    </r>
  </si>
  <si>
    <r>
      <t xml:space="preserve">Working Group on Improving use of Survey Data for Assessment and Advice (WGISDAA), (ICES HQ, Copenhagen, </t>
    </r>
    <r>
      <rPr>
        <sz val="10"/>
        <rFont val="Arial"/>
        <family val="2"/>
      </rPr>
      <t>10-13 January)</t>
    </r>
  </si>
  <si>
    <r>
      <t xml:space="preserve">Coordination meeting for MEDIAS (Pan Mediterranean Survey for Small Pelagics) (Malta, March) </t>
    </r>
    <r>
      <rPr>
        <sz val="10"/>
        <rFont val="Arial"/>
        <family val="2"/>
      </rPr>
      <t>not in table</t>
    </r>
  </si>
  <si>
    <r>
      <t xml:space="preserve">Joint NAFO/ICES Pandalus Assessment Working Groups [NIPAG] </t>
    </r>
    <r>
      <rPr>
        <sz val="10"/>
        <rFont val="Arial"/>
        <family val="2"/>
      </rPr>
      <t xml:space="preserve">(Norway, 17-24 October) </t>
    </r>
  </si>
  <si>
    <r>
      <t xml:space="preserve">Arctic Fisheries Working Group [AFWG] (ICES HQ, </t>
    </r>
    <r>
      <rPr>
        <sz val="10"/>
        <rFont val="Arial"/>
        <family val="2"/>
      </rPr>
      <t xml:space="preserve">20-26 April) </t>
    </r>
  </si>
  <si>
    <r>
      <t>Working Group on Widely Distributed Stocks [WGWIDE] (</t>
    </r>
    <r>
      <rPr>
        <sz val="10"/>
        <rFont val="Arial"/>
        <family val="2"/>
      </rPr>
      <t>Lowestof, UK, 21-27 August)</t>
    </r>
  </si>
  <si>
    <r>
      <t xml:space="preserve">Working Group on Assessment of New MoU Species [WGNEW] (ICES HQ, </t>
    </r>
    <r>
      <rPr>
        <sz val="10"/>
        <rFont val="Arial"/>
        <family val="2"/>
      </rPr>
      <t xml:space="preserve"> 5-9 March)</t>
    </r>
  </si>
  <si>
    <r>
      <t>Working Group on Recreational Fisheries Surveys [WGRFS] (former PGRFS) (</t>
    </r>
    <r>
      <rPr>
        <sz val="10"/>
        <rFont val="Arial"/>
        <family val="2"/>
      </rPr>
      <t>7-11 May, Mallorca)</t>
    </r>
  </si>
  <si>
    <r>
      <t>Workshop on Flatfish in the Baltic Sea [WKFLABA] (</t>
    </r>
    <r>
      <rPr>
        <sz val="10"/>
        <rFont val="Arial"/>
        <family val="2"/>
      </rPr>
      <t>19-23 March, Denmark)</t>
    </r>
  </si>
  <si>
    <r>
      <t>Study Group on Recruitment Forecasting [SGRF] (</t>
    </r>
    <r>
      <rPr>
        <sz val="10"/>
        <rFont val="Arial"/>
        <family val="2"/>
      </rPr>
      <t>Barcelona, dates tbd)</t>
    </r>
  </si>
  <si>
    <r>
      <t>Benchmark Workshop on Flatfish Species [WKFLAT] (Bilbao,</t>
    </r>
    <r>
      <rPr>
        <sz val="10"/>
        <rFont val="Arial"/>
        <family val="2"/>
      </rPr>
      <t xml:space="preserve"> 1-8 March) </t>
    </r>
  </si>
  <si>
    <r>
      <t>Workshop on Frequency of Assessments (WKFREQ) (</t>
    </r>
    <r>
      <rPr>
        <sz val="10"/>
        <rFont val="Arial"/>
        <family val="2"/>
      </rPr>
      <t>6-8 March, Denmark)</t>
    </r>
  </si>
  <si>
    <r>
      <t>Development of assessments based on LIFE history traits and exploitation characteristics [WKLIFE] (</t>
    </r>
    <r>
      <rPr>
        <sz val="10"/>
        <rFont val="Arial"/>
        <family val="2"/>
      </rPr>
      <t xml:space="preserve">13-17 February, Lisbon) </t>
    </r>
  </si>
  <si>
    <r>
      <t>Workshop to Examine the Possibility Rationalise the Number of Assessed Stocks in the Celtic Seas Ecoregion [WKRAT] (</t>
    </r>
    <r>
      <rPr>
        <sz val="10"/>
        <rFont val="Arial"/>
        <family val="2"/>
      </rPr>
      <t>9-18 May, Denmark)</t>
    </r>
  </si>
  <si>
    <r>
      <t>Second Ad Hoc Group on Criteria for Reopening Fisheries Advice [AGCREFA2] (</t>
    </r>
    <r>
      <rPr>
        <sz val="10"/>
        <rFont val="Arial"/>
        <family val="2"/>
      </rPr>
      <t>May or June, Denmark)</t>
    </r>
  </si>
  <si>
    <r>
      <t>Third Workshop on Implementing the ICES FMSY Framework [WKFRAME3] (ICES HQ,</t>
    </r>
    <r>
      <rPr>
        <sz val="10"/>
        <rFont val="Arial"/>
        <family val="2"/>
      </rPr>
      <t xml:space="preserve"> 9-13 January)</t>
    </r>
  </si>
  <si>
    <r>
      <t>Blue whiting management plan evaluation [WKBWHCR] (</t>
    </r>
    <r>
      <rPr>
        <sz val="10"/>
        <rFont val="Arial"/>
        <family val="2"/>
      </rPr>
      <t>23-26 January, Denmark)</t>
    </r>
  </si>
  <si>
    <t>2012, 2013</t>
  </si>
  <si>
    <t>Survey + Market</t>
  </si>
  <si>
    <t>PGECON</t>
  </si>
  <si>
    <t>Other [detailed fishermen journal]</t>
  </si>
  <si>
    <t xml:space="preserve">* The NA in column Q refers to sampling strategies (e.g Stock specific sampling based on commercial size categories, Stock specific sampling combined with survey data or Detailed location specific journals kept by contracted fishermen) where the sampling unit is something else than trip. </t>
  </si>
  <si>
    <t>Coregonus maraena</t>
  </si>
  <si>
    <t>Salmo trutta trutta</t>
  </si>
  <si>
    <t>Salmo trutta trutta trutta</t>
  </si>
  <si>
    <t xml:space="preserve">Salmo trutta trutta </t>
  </si>
  <si>
    <t>0.008</t>
  </si>
  <si>
    <t>0.003</t>
  </si>
  <si>
    <t>0.009</t>
  </si>
  <si>
    <t>0.007</t>
  </si>
  <si>
    <t>0.001</t>
  </si>
  <si>
    <t>0.012</t>
  </si>
  <si>
    <t>0.006</t>
  </si>
  <si>
    <t>0.017</t>
  </si>
  <si>
    <t>0.004</t>
  </si>
  <si>
    <t>Gasterosteus aculeatus</t>
  </si>
  <si>
    <t>Myoxocephalus quadricornis</t>
  </si>
  <si>
    <t>Osmerus eperlanus</t>
  </si>
  <si>
    <t>GNS_SPF_&lt;110_0_0</t>
  </si>
  <si>
    <t>Gymnocephalus cernua</t>
  </si>
  <si>
    <t>Rutilus rutilus</t>
  </si>
  <si>
    <t>Zoarces viviparus</t>
  </si>
  <si>
    <t>PTB_FWS_16-31_0_0</t>
  </si>
  <si>
    <t>Perca fluviatilis</t>
  </si>
  <si>
    <t xml:space="preserve">Leuciscus leuciscus </t>
  </si>
  <si>
    <t/>
  </si>
  <si>
    <t>Blicca bjoerkna</t>
  </si>
  <si>
    <t>Anguilla anguilla (silver eel)</t>
  </si>
  <si>
    <t>Abramis brama</t>
  </si>
  <si>
    <t>Anguilla anguilla (yellow eel)</t>
  </si>
  <si>
    <t>Esox lucius</t>
  </si>
  <si>
    <t>Alburnus alburnus</t>
  </si>
  <si>
    <t>Carassius carassius</t>
  </si>
  <si>
    <t>Myoxocephalus scorpius</t>
  </si>
  <si>
    <t>Scardinius erythrophthalmus</t>
  </si>
  <si>
    <t>Cyclopterus lumpus</t>
  </si>
  <si>
    <t>Tinca tinca</t>
  </si>
  <si>
    <t>Hyperoplus lanceolatus</t>
  </si>
  <si>
    <t>Vimba vimba</t>
  </si>
  <si>
    <t>Belone belone</t>
  </si>
  <si>
    <t>Agonus cataphractus</t>
  </si>
  <si>
    <t>Ammodytes Spp</t>
  </si>
  <si>
    <t>FYK_CAT_ 0_0_0</t>
  </si>
  <si>
    <t>22-31/32</t>
  </si>
  <si>
    <t>Anguilla anguilla *</t>
  </si>
  <si>
    <r>
      <t xml:space="preserve">Purchase of fish </t>
    </r>
    <r>
      <rPr>
        <sz val="10"/>
        <rFont val="Arial"/>
        <family val="2"/>
      </rPr>
      <t>+ survey</t>
    </r>
  </si>
  <si>
    <t>0.025</t>
  </si>
  <si>
    <t>0.032</t>
  </si>
  <si>
    <t>0.112</t>
  </si>
  <si>
    <t xml:space="preserve">NA </t>
  </si>
  <si>
    <t>0.020</t>
  </si>
  <si>
    <t>0.068</t>
  </si>
  <si>
    <t>Clupea harengus **</t>
  </si>
  <si>
    <t>0.026</t>
  </si>
  <si>
    <t>0.091</t>
  </si>
  <si>
    <t>Platichthys flesus ***</t>
  </si>
  <si>
    <t>0.064</t>
  </si>
  <si>
    <t>0.000</t>
  </si>
  <si>
    <t>0.036</t>
  </si>
  <si>
    <t>0.010</t>
  </si>
  <si>
    <t>0.022</t>
  </si>
  <si>
    <t>0.024</t>
  </si>
  <si>
    <t>0.083</t>
  </si>
  <si>
    <r>
      <t xml:space="preserve">* Anguilla anguilla: </t>
    </r>
    <r>
      <rPr>
        <sz val="10"/>
        <rFont val="Arial"/>
        <family val="2"/>
      </rPr>
      <t xml:space="preserve">Since the eel fishery indirectly is stratified on sex and maturity, CV for these two variables is not calculated. </t>
    </r>
  </si>
  <si>
    <r>
      <t xml:space="preserve">** Clupea harengus </t>
    </r>
    <r>
      <rPr>
        <sz val="10"/>
        <rFont val="Arial"/>
        <family val="2"/>
      </rPr>
      <t>SD 30-31: Only sampling of commercially caught fish was included in planned minimum No and in CV estimates. In achieved No (N total 2067), the individuals from BIAS of Sweden and Finland, which were age analyzed in Sweden (N survey Sweden 903 [N survey total 1810]) were added to individuals from the commercial sampling (N commercial 1164).</t>
    </r>
  </si>
  <si>
    <r>
      <t xml:space="preserve">*** Platichthys flesus: </t>
    </r>
    <r>
      <rPr>
        <sz val="10"/>
        <rFont val="Arial"/>
        <family val="2"/>
      </rPr>
      <t>Sexes have been separated in CV estimates since females and males respectively differ substantially in their growth and thereby in their abundance in the catches (and sampling). Also, mCV for Sex-ratio@age has not been calculated.</t>
    </r>
  </si>
  <si>
    <t>0.069</t>
  </si>
  <si>
    <t>SD22-31/32</t>
  </si>
  <si>
    <t>Feb-March</t>
  </si>
  <si>
    <t>Map 1, 5</t>
  </si>
  <si>
    <t>16</t>
  </si>
  <si>
    <t>52</t>
  </si>
  <si>
    <t>Map 2, 5</t>
  </si>
  <si>
    <t>8</t>
  </si>
  <si>
    <t>32</t>
  </si>
  <si>
    <t>Map 3, 4</t>
  </si>
  <si>
    <t>47 
50</t>
  </si>
  <si>
    <t>45</t>
  </si>
  <si>
    <t>Map 7, 8</t>
  </si>
  <si>
    <t>9</t>
  </si>
  <si>
    <t>71</t>
  </si>
  <si>
    <r>
      <rPr>
        <sz val="10"/>
        <rFont val="Arial"/>
        <family val="2"/>
      </rPr>
      <t>1492</t>
    </r>
    <r>
      <rPr>
        <strike/>
        <sz val="10"/>
        <rFont val="Arial"/>
        <family val="2"/>
      </rPr>
      <t xml:space="preserve">
</t>
    </r>
    <r>
      <rPr>
        <sz val="10"/>
        <rFont val="Arial"/>
        <family val="2"/>
      </rPr>
      <t>51</t>
    </r>
  </si>
  <si>
    <r>
      <rPr>
        <sz val="10"/>
        <rFont val="Arial"/>
        <family val="2"/>
      </rPr>
      <t>104%</t>
    </r>
    <r>
      <rPr>
        <strike/>
        <sz val="10"/>
        <rFont val="Arial"/>
        <family val="2"/>
      </rPr>
      <t xml:space="preserve">
</t>
    </r>
    <r>
      <rPr>
        <sz val="10"/>
        <rFont val="Arial"/>
        <family val="2"/>
      </rPr>
      <t>98%</t>
    </r>
  </si>
  <si>
    <t xml:space="preserve">
Map 5</t>
  </si>
  <si>
    <r>
      <rPr>
        <sz val="10"/>
        <rFont val="Arial"/>
        <family val="2"/>
      </rPr>
      <t>46</t>
    </r>
    <r>
      <rPr>
        <strike/>
        <sz val="10"/>
        <rFont val="Arial"/>
        <family val="2"/>
      </rPr>
      <t xml:space="preserve">
</t>
    </r>
    <r>
      <rPr>
        <sz val="10"/>
        <rFont val="Arial"/>
        <family val="2"/>
      </rPr>
      <t>58</t>
    </r>
  </si>
  <si>
    <r>
      <rPr>
        <sz val="10"/>
        <rFont val="Arial"/>
        <family val="2"/>
      </rPr>
      <t>98%</t>
    </r>
    <r>
      <rPr>
        <strike/>
        <sz val="10"/>
        <rFont val="Arial"/>
        <family val="2"/>
      </rPr>
      <t xml:space="preserve">
</t>
    </r>
    <r>
      <rPr>
        <sz val="10"/>
        <rFont val="Arial"/>
        <family val="2"/>
      </rPr>
      <t>116%</t>
    </r>
  </si>
  <si>
    <t>1 month</t>
  </si>
  <si>
    <t>2 month</t>
  </si>
  <si>
    <t>60 minutes</t>
  </si>
  <si>
    <t>N/A</t>
  </si>
  <si>
    <t>Fuel costs: 2 years
Value of landings: 6-12 months (Definitive data)</t>
  </si>
  <si>
    <t>Individual measurements of age, length, sex 
and maturity from surveys</t>
  </si>
  <si>
    <t>Achieved Sampled rate
-----
A/P</t>
  </si>
  <si>
    <t>Land based farms, on growing, combined (Salmon and Brown trout)</t>
  </si>
  <si>
    <t>0 - 9</t>
  </si>
  <si>
    <t>Q2</t>
  </si>
  <si>
    <t>0 - 15</t>
  </si>
  <si>
    <t>Q1</t>
  </si>
  <si>
    <t xml:space="preserve">Land based farms, on growing, other fresh water fish 
(Rainbow trout, Arctic char, Eel and other freshwater fish) </t>
  </si>
  <si>
    <t>0 - 14</t>
  </si>
  <si>
    <t>0 - 35</t>
  </si>
  <si>
    <t>0 - 42</t>
  </si>
  <si>
    <t xml:space="preserve">Land based farms, combined, other freshwater fish (Rainbow trout) </t>
  </si>
  <si>
    <t>0 - 4</t>
  </si>
  <si>
    <t>0 - 29</t>
  </si>
  <si>
    <t>0 - 11</t>
  </si>
  <si>
    <t>Cages (Salmon and Brown trout)</t>
  </si>
  <si>
    <t>0 - 33</t>
  </si>
  <si>
    <t>Cages, other freshwater fish (Rainbow trout and Arctic char)</t>
  </si>
  <si>
    <t>0 - 21</t>
  </si>
  <si>
    <t>0 - 63</t>
  </si>
  <si>
    <t xml:space="preserve">Shellfish farming techniques - Long line, Other - Mussels and Oysters </t>
  </si>
  <si>
    <t>0 - 3</t>
  </si>
  <si>
    <t>0 - 50</t>
  </si>
  <si>
    <t>Shellfish farming techiniques-Other-Other Shellfish (crayfish)</t>
  </si>
  <si>
    <t>N.A.</t>
  </si>
  <si>
    <t>Admin.Records</t>
  </si>
  <si>
    <t>Questionnaire (Q2)</t>
  </si>
  <si>
    <t>all segments (except other shellfish)</t>
  </si>
  <si>
    <t>100%</t>
  </si>
  <si>
    <t>Questionnaire (Q1)</t>
  </si>
  <si>
    <t>Questionnaire (Q1 + Q2)</t>
  </si>
  <si>
    <t>N.A.SBS</t>
  </si>
  <si>
    <t>Admin.records</t>
  </si>
  <si>
    <t>OTB_CRU_90-119_0_0 OTB_CRU_90-119_1_120 OTT_CRU_90-119_0_0 OTT_CRU_90-119_1_120 OTB_CRU_&gt;=120_0_0 OTB_CRU_&gt;=120_1_120 OTT_CRU_&gt;=120_0_0 OTT_CRU_&gt;=120_1_120 OTB_DEF_90-119_0_0 OTB_DEF_90-119_1_120 OTT_DEF_90-119_0_0 OTT_DEF_90-119_1_120 OTB_DEF_&gt;=120_0_0 OTB_DEF_&gt;=120_1_120 OTT_DEF_&gt;=120_0_0 OTT_DEF_&gt;=120_1_120</t>
  </si>
  <si>
    <t>Enchelyopus cimbrius</t>
  </si>
  <si>
    <t>Leuciscus idus</t>
  </si>
  <si>
    <t>Mugilidae</t>
  </si>
  <si>
    <t>Scomber scombrus</t>
  </si>
  <si>
    <t>Taurulus bubalis</t>
  </si>
  <si>
    <t>Acantholabrus palloni </t>
  </si>
  <si>
    <t>Alosa agone</t>
  </si>
  <si>
    <t>Alosa alosa</t>
  </si>
  <si>
    <t>Amblyraja radiata</t>
  </si>
  <si>
    <t>Anarhichas lupus</t>
  </si>
  <si>
    <t>Argentina</t>
  </si>
  <si>
    <t>Argentina silus</t>
  </si>
  <si>
    <t>Argentina sphyraena</t>
  </si>
  <si>
    <t>Argentinidae</t>
  </si>
  <si>
    <t>Arnoglossus laterna</t>
  </si>
  <si>
    <t>Benthosema glaciale</t>
  </si>
  <si>
    <t>Buglossidium luteum</t>
  </si>
  <si>
    <t>Callionymus lyra</t>
  </si>
  <si>
    <t>Callionymus maculatus</t>
  </si>
  <si>
    <t>Centrolophus niger</t>
  </si>
  <si>
    <t>Chelidonichthys lucernus</t>
  </si>
  <si>
    <t>Chimaera monstrosa</t>
  </si>
  <si>
    <t>Chirolophis ascanii </t>
  </si>
  <si>
    <t>Ciliata mustela</t>
  </si>
  <si>
    <t>Ctenolabrus rupestris</t>
  </si>
  <si>
    <t>Dipturus batis</t>
  </si>
  <si>
    <t>Dipturus linteus</t>
  </si>
  <si>
    <t>Engraulis encrasicolus</t>
  </si>
  <si>
    <t>Etmopterus spinax</t>
  </si>
  <si>
    <t>Gadiculus argenteus</t>
  </si>
  <si>
    <t>Galeus melastomus</t>
  </si>
  <si>
    <t>Gobius niger</t>
  </si>
  <si>
    <t>Hippoglossoides platessoides</t>
  </si>
  <si>
    <t>Hippoglossus hippoglossus</t>
  </si>
  <si>
    <t>Labrus bergylta</t>
  </si>
  <si>
    <t>Labrus mixtus</t>
  </si>
  <si>
    <t>Leptoclinus maculatus</t>
  </si>
  <si>
    <t>Lesueurigobius</t>
  </si>
  <si>
    <t>Lesueurigobius friesii</t>
  </si>
  <si>
    <t>Loligo subulata</t>
  </si>
  <si>
    <t>Lophius piscatorius</t>
  </si>
  <si>
    <t>Lumpenus lampretaeformis</t>
  </si>
  <si>
    <t>Lycenchelys sarsii</t>
  </si>
  <si>
    <t>Lycodes vahlii</t>
  </si>
  <si>
    <t>Maurolicus muelleri</t>
  </si>
  <si>
    <t>Molva molva</t>
  </si>
  <si>
    <t>Myctophidae</t>
  </si>
  <si>
    <t>Myxine glutinosa</t>
  </si>
  <si>
    <t xml:space="preserve">Myxocephalus scorpius </t>
  </si>
  <si>
    <t>Notoscopelus elongatus kroyeri</t>
  </si>
  <si>
    <t>pandalus montagui</t>
  </si>
  <si>
    <t>Phycis blennoides</t>
  </si>
  <si>
    <t>Pomatoschistus minutus</t>
  </si>
  <si>
    <t xml:space="preserve">Raniceps raninus </t>
  </si>
  <si>
    <t>Rossia macrosoma</t>
  </si>
  <si>
    <t>Sardina pilchardus</t>
  </si>
  <si>
    <t>Sepietta oweniana</t>
  </si>
  <si>
    <t>Sebastes marinus</t>
  </si>
  <si>
    <t>Sebastes norvegicus</t>
  </si>
  <si>
    <t>Sebastes sp</t>
  </si>
  <si>
    <t>Sebastes viviparus</t>
  </si>
  <si>
    <t>Trachinus draco</t>
  </si>
  <si>
    <t>Trachurus trachurus</t>
  </si>
  <si>
    <t>Triglidae</t>
  </si>
  <si>
    <t>Trisopterus minutus</t>
  </si>
  <si>
    <t>Zeugopterus (Phrynorhombus) norvegicus</t>
  </si>
  <si>
    <t>Zeugopterus norvegicus</t>
  </si>
  <si>
    <t>Zeugopterus punctatus</t>
  </si>
  <si>
    <t>GNS_DEF</t>
  </si>
  <si>
    <t>Limanda limanda</t>
  </si>
  <si>
    <t>OTB_DEF</t>
  </si>
  <si>
    <t>LLS_DEF</t>
  </si>
  <si>
    <t>Eutrigla gurnardus</t>
  </si>
  <si>
    <t>Raja clavata</t>
  </si>
  <si>
    <t>Trisopterus esmarkii</t>
  </si>
  <si>
    <t>OTB_MCD_&gt;=90</t>
  </si>
  <si>
    <t>SPF_ALL</t>
  </si>
  <si>
    <t>PS_SPF_HERSPR</t>
  </si>
  <si>
    <t>OTM_SPF_HERSPR</t>
  </si>
  <si>
    <t>Nephrops Norvegicus</t>
  </si>
  <si>
    <t xml:space="preserve">Anarhichas lupus </t>
  </si>
  <si>
    <t xml:space="preserve">Income tax declarations           </t>
  </si>
  <si>
    <t>International Ecosystem Survey in the Nordic Seas</t>
  </si>
  <si>
    <t>Herring, blue whiting abundance</t>
  </si>
  <si>
    <t>IIa</t>
  </si>
  <si>
    <t>May</t>
  </si>
  <si>
    <t>to be presented by Denmark</t>
  </si>
  <si>
    <t>to be reported by Denmark</t>
  </si>
  <si>
    <t>National Correspondents Meeting 2012-02 (Brussels 17 July)</t>
  </si>
  <si>
    <r>
      <rPr>
        <sz val="10"/>
        <rFont val="Arial"/>
        <family val="2"/>
      </rPr>
      <t>1441</t>
    </r>
    <r>
      <rPr>
        <strike/>
        <sz val="10"/>
        <rFont val="Arial"/>
        <family val="2"/>
      </rPr>
      <t xml:space="preserve">
</t>
    </r>
    <r>
      <rPr>
        <sz val="10"/>
        <rFont val="Arial"/>
        <family val="2"/>
      </rPr>
      <t>52</t>
    </r>
  </si>
  <si>
    <t>0.125</t>
  </si>
  <si>
    <t>0.030</t>
  </si>
  <si>
    <t>0.035</t>
  </si>
  <si>
    <t>0.011</t>
  </si>
  <si>
    <t>0.023</t>
  </si>
  <si>
    <t>0.029</t>
  </si>
  <si>
    <t>0.028</t>
  </si>
  <si>
    <t>0.031</t>
  </si>
  <si>
    <t>0.019</t>
  </si>
  <si>
    <t>0.018</t>
  </si>
  <si>
    <t>0.080</t>
  </si>
  <si>
    <t>0.015</t>
  </si>
  <si>
    <t>0.052</t>
  </si>
  <si>
    <t>0.014</t>
  </si>
  <si>
    <t>0.027</t>
  </si>
  <si>
    <t>0.082</t>
  </si>
  <si>
    <t>0.066</t>
  </si>
  <si>
    <t>0.037</t>
  </si>
  <si>
    <t>0.016</t>
  </si>
  <si>
    <t>0.053</t>
  </si>
  <si>
    <t>0.065</t>
  </si>
  <si>
    <t>0.034</t>
  </si>
  <si>
    <t>0.057</t>
  </si>
  <si>
    <t>0.033</t>
  </si>
  <si>
    <t>0.055</t>
  </si>
  <si>
    <t>0.048</t>
  </si>
  <si>
    <t>0.860</t>
  </si>
  <si>
    <t>0.100</t>
  </si>
  <si>
    <t>0.120</t>
  </si>
  <si>
    <t>0.005</t>
  </si>
  <si>
    <t>0.060</t>
  </si>
  <si>
    <t>0.040</t>
  </si>
  <si>
    <t>DFNVL0010</t>
  </si>
  <si>
    <t>DFN VL0010</t>
  </si>
  <si>
    <t>FPO VL0010</t>
  </si>
  <si>
    <t>HOK VL0010</t>
  </si>
  <si>
    <t>PGO VL0010</t>
  </si>
  <si>
    <t>PGP VL0010</t>
  </si>
  <si>
    <t>DFNVL1012</t>
  </si>
  <si>
    <t>DFN VL1012</t>
  </si>
  <si>
    <t>FPO VL1012</t>
  </si>
  <si>
    <t>HOK VL1012</t>
  </si>
  <si>
    <t>PGO VL1012</t>
  </si>
  <si>
    <t>PGP VL1012</t>
  </si>
  <si>
    <t>DFNVL1218</t>
  </si>
  <si>
    <t>DFN VL1218</t>
  </si>
  <si>
    <t>FPO VL1218</t>
  </si>
  <si>
    <t>HOK VL1218</t>
  </si>
  <si>
    <t>HOK VL1824</t>
  </si>
  <si>
    <t>DTSVL1012</t>
  </si>
  <si>
    <t>DRB VL0010</t>
  </si>
  <si>
    <t>DTS VL0010</t>
  </si>
  <si>
    <t>DTS VL1012</t>
  </si>
  <si>
    <t>PMP VL0010</t>
  </si>
  <si>
    <t>PMP VL1012</t>
  </si>
  <si>
    <t>PS VL0010</t>
  </si>
  <si>
    <t>PS VL1012</t>
  </si>
  <si>
    <t>DTSVL1218</t>
  </si>
  <si>
    <t>DTS VL1218</t>
  </si>
  <si>
    <t>PMP VL1218</t>
  </si>
  <si>
    <t>PS VL1218</t>
  </si>
  <si>
    <t>DTSVL1824</t>
  </si>
  <si>
    <t>DTS VL1824</t>
  </si>
  <si>
    <t>TM VL1824</t>
  </si>
  <si>
    <t>DTSVL2440</t>
  </si>
  <si>
    <t>DTS VL2440</t>
  </si>
  <si>
    <t>MGP VL40XX</t>
  </si>
  <si>
    <t>PS VL2440</t>
  </si>
  <si>
    <t>TM VL2440</t>
  </si>
  <si>
    <t>TM VL40XX</t>
  </si>
  <si>
    <t>INACTIVEVL0010</t>
  </si>
  <si>
    <t>INACTIVE VL0010</t>
  </si>
  <si>
    <t>INACTIVEVL1012</t>
  </si>
  <si>
    <t>INACTIVE VL1012</t>
  </si>
  <si>
    <t>INACTIVEVL1218</t>
  </si>
  <si>
    <t>INACTIVE VL1218</t>
  </si>
  <si>
    <t>INACTIVE VL1824</t>
  </si>
  <si>
    <t>INACTIVE VL2440</t>
  </si>
  <si>
    <t>Landings declaration &amp; monthly journals</t>
  </si>
  <si>
    <t>Swedish Board of Agriculture</t>
  </si>
  <si>
    <t>DFN</t>
  </si>
  <si>
    <t>VL0010</t>
  </si>
  <si>
    <t>VL1012</t>
  </si>
  <si>
    <t>VL1218</t>
  </si>
  <si>
    <t>DTS</t>
  </si>
  <si>
    <t>VL1824</t>
  </si>
  <si>
    <t>VL2440</t>
  </si>
  <si>
    <t>Income Rights</t>
  </si>
  <si>
    <t>Rights Costs</t>
  </si>
  <si>
    <t>Value of physical capital: historical replacement value</t>
  </si>
  <si>
    <t xml:space="preserve"> </t>
  </si>
  <si>
    <t>All segments</t>
  </si>
  <si>
    <t>Questionnaries</t>
  </si>
  <si>
    <t>Cost survey</t>
  </si>
  <si>
    <t>Financial accounts</t>
  </si>
  <si>
    <t>ICES WGBFAS 
associated : WGBIFS</t>
  </si>
  <si>
    <t>ICES HAWG 
associated IBTSWG</t>
  </si>
  <si>
    <t>ICES WGNEW</t>
  </si>
  <si>
    <t>Various aggregated data</t>
  </si>
  <si>
    <t>other</t>
  </si>
  <si>
    <t>various demersal species and fisheries</t>
  </si>
  <si>
    <t xml:space="preserve">III,  IV, </t>
  </si>
  <si>
    <t>RCM North Sea &amp; Eastern Arctic</t>
  </si>
  <si>
    <t>all species and fisheries</t>
  </si>
  <si>
    <t>I, II, IV,  IIIa and VIId, Va XII, XIV, NAFO</t>
  </si>
  <si>
    <t>RCM Baltic</t>
  </si>
  <si>
    <t>IIIb,c,d</t>
  </si>
  <si>
    <t>Call for fleet economic scientific data concerning 2008-2012</t>
  </si>
  <si>
    <t>required data</t>
  </si>
  <si>
    <t xml:space="preserve"> - </t>
  </si>
  <si>
    <t>all fleet segments</t>
  </si>
  <si>
    <t>all areas</t>
  </si>
  <si>
    <t xml:space="preserve">Aquaculture data call </t>
  </si>
  <si>
    <t>Fishing Effort Regimes data call  for 
EWG12-06 and EWG 12-12</t>
  </si>
  <si>
    <t>EWG 12-03 and EWG 12-05: Preparation of the 2012 Annual Economic Report</t>
  </si>
  <si>
    <t>sole, dab, flounder</t>
  </si>
  <si>
    <t>ICES WKPICS 2</t>
  </si>
  <si>
    <t>ICES WKADS 2</t>
  </si>
  <si>
    <t>ICES WGNSSK
associated IBTSWG</t>
  </si>
  <si>
    <t>surveydata</t>
  </si>
  <si>
    <t>ICES WGEF</t>
  </si>
  <si>
    <t xml:space="preserve">Elasmobrach </t>
  </si>
  <si>
    <t>recreational fish , salmon, cod</t>
  </si>
  <si>
    <t>ICES WKPELA</t>
  </si>
  <si>
    <t>ICES WGISDAA</t>
  </si>
  <si>
    <t>ICES WGRFS</t>
  </si>
  <si>
    <t>ICES WKFLABA</t>
  </si>
  <si>
    <t>pelagic stocks</t>
  </si>
  <si>
    <t>ICES WKPESTO</t>
  </si>
  <si>
    <t xml:space="preserve">plaice </t>
  </si>
  <si>
    <t>ICES WKMSSPDF-2</t>
  </si>
  <si>
    <t>Precision (mCV) achieved on discards</t>
  </si>
  <si>
    <t>Precision (CV) achived on the volume of discards</t>
  </si>
  <si>
    <t>Pandalus montagui</t>
  </si>
  <si>
    <t>G!</t>
  </si>
  <si>
    <t>(o) Cyprinus carpio</t>
  </si>
  <si>
    <t>0.08</t>
  </si>
  <si>
    <t>0.07</t>
  </si>
  <si>
    <t>0.35</t>
  </si>
  <si>
    <t>0.21</t>
  </si>
  <si>
    <t>0.27</t>
  </si>
  <si>
    <t>0.03</t>
  </si>
  <si>
    <t>0.06</t>
  </si>
  <si>
    <t>0.02</t>
  </si>
  <si>
    <t>65%</t>
  </si>
  <si>
    <t>2008</t>
  </si>
  <si>
    <t>5.9%</t>
  </si>
  <si>
    <t>87%</t>
  </si>
  <si>
    <t>29%</t>
  </si>
  <si>
    <t>" NA" for salmon in rivers , no CV was calculated for fecundity@length due to low sampling intensity. Only 50 individuals are sampled within this variable which prevents reliable calculation of CV.  No CV was calculated for sampling in river regarding variables of abundance of smolt, abundance of parr and number of ascending individuals. This sampling only includes counting of individuals, later used for stock recruitment functions, and calculations of CV are not possible.</t>
  </si>
  <si>
    <r>
      <t xml:space="preserve">82   </t>
    </r>
    <r>
      <rPr>
        <sz val="10"/>
        <color rgb="FFFF0000"/>
        <rFont val="Arial"/>
        <family val="2"/>
      </rPr>
      <t>476</t>
    </r>
  </si>
  <si>
    <t>NA**</t>
  </si>
  <si>
    <t>* Pandalus is a protandisk hermaphrodite and change sex from males to females at around 3 years of age.</t>
  </si>
  <si>
    <t>** For Nephrops in IIIa a standard weight-length key is used in both Sweden Denmark and Norway. Weights are not taken during sea sampling.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</si>
</sst>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 \ @"/>
    <numFmt numFmtId="167" formatCode="0.000"/>
  </numFmts>
  <fonts count="58">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0"/>
      <color indexed="17"/>
      <name val="Arial"/>
      <family val="2"/>
    </font>
    <font>
      <sz val="11"/>
      <color indexed="20"/>
      <name val="Calibri"/>
      <family val="2"/>
    </font>
    <font>
      <sz val="10"/>
      <color indexed="60"/>
      <name val="Arial"/>
      <family val="2"/>
    </font>
    <font>
      <sz val="10"/>
      <color indexed="20"/>
      <name val="Arial"/>
      <family val="2"/>
    </font>
    <font>
      <i/>
      <sz val="11"/>
      <color indexed="23"/>
      <name val="Calibri"/>
      <family val="2"/>
    </font>
    <font>
      <b/>
      <sz val="11"/>
      <color indexed="8"/>
      <name val="Calibri"/>
      <family val="2"/>
    </font>
    <font>
      <b/>
      <sz val="12"/>
      <name val="Antique Olive"/>
      <family val="2"/>
    </font>
    <font>
      <b/>
      <sz val="11"/>
      <name val="Antique Olive"/>
      <family val="2"/>
    </font>
    <font>
      <b/>
      <sz val="10"/>
      <name val="Arial"/>
      <family val="2"/>
    </font>
    <font>
      <sz val="10"/>
      <color indexed="23"/>
      <name val="Arial"/>
      <family val="2"/>
    </font>
    <font>
      <b/>
      <sz val="12"/>
      <name val="Arial"/>
      <family val="2"/>
    </font>
    <font>
      <b/>
      <sz val="11"/>
      <name val="Arial"/>
      <family val="2"/>
    </font>
    <font>
      <sz val="10"/>
      <color indexed="19"/>
      <name val="Arial"/>
      <family val="2"/>
    </font>
    <font>
      <sz val="8"/>
      <name val="Arial"/>
      <family val="2"/>
    </font>
    <font>
      <b/>
      <vertAlign val="superscript"/>
      <sz val="10"/>
      <name val="Arial"/>
      <family val="2"/>
    </font>
    <font>
      <sz val="14"/>
      <name val="Arial"/>
      <family val="2"/>
    </font>
    <font>
      <b/>
      <sz val="10"/>
      <color indexed="10"/>
      <name val="Arial"/>
      <family val="2"/>
    </font>
    <font>
      <i/>
      <sz val="10"/>
      <name val="Arial"/>
      <family val="2"/>
    </font>
    <font>
      <b/>
      <sz val="14"/>
      <name val="Arial"/>
      <family val="2"/>
    </font>
    <font>
      <b/>
      <sz val="11"/>
      <color indexed="8"/>
      <name val="Arial"/>
      <family val="2"/>
    </font>
    <font>
      <sz val="10"/>
      <name val="Arial"/>
      <family val="2"/>
    </font>
    <font>
      <b/>
      <sz val="10"/>
      <name val="Arial"/>
      <family val="2"/>
      <charset val="186"/>
    </font>
    <font>
      <sz val="10"/>
      <color rgb="FF808080"/>
      <name val="Arial"/>
      <family val="2"/>
    </font>
    <font>
      <b/>
      <sz val="10"/>
      <color rgb="FF80808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sz val="10"/>
      <color indexed="10"/>
      <name val="Arial"/>
      <family val="2"/>
    </font>
    <font>
      <vertAlign val="superscript"/>
      <sz val="10"/>
      <name val="Arial"/>
      <family val="2"/>
    </font>
    <font>
      <i/>
      <sz val="10"/>
      <color indexed="8"/>
      <name val="Arial"/>
      <family val="2"/>
    </font>
    <font>
      <strike/>
      <sz val="10"/>
      <name val="Arial"/>
      <family val="2"/>
    </font>
    <font>
      <sz val="11"/>
      <name val="Calibri"/>
      <family val="2"/>
      <scheme val="minor"/>
    </font>
    <font>
      <i/>
      <sz val="10"/>
      <color theme="1"/>
      <name val="Arial"/>
      <family val="2"/>
    </font>
    <font>
      <sz val="9"/>
      <name val="Arial"/>
      <family val="2"/>
    </font>
    <font>
      <sz val="10"/>
      <color rgb="FFFF0000"/>
      <name val="Arial"/>
      <family val="2"/>
    </font>
    <font>
      <sz val="11"/>
      <color rgb="FFFF0000"/>
      <name val="Calibri"/>
      <family val="2"/>
      <scheme val="minor"/>
    </font>
    <font>
      <i/>
      <sz val="10"/>
      <name val="Times New Roman"/>
      <family val="1"/>
    </font>
  </fonts>
  <fills count="7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0"/>
      </patternFill>
    </fill>
    <fill>
      <patternFill patternType="solid">
        <fgColor indexed="55"/>
        <bgColor indexed="23"/>
      </patternFill>
    </fill>
    <fill>
      <patternFill patternType="solid">
        <fgColor indexed="54"/>
        <bgColor indexed="19"/>
      </patternFill>
    </fill>
    <fill>
      <patternFill patternType="solid">
        <fgColor theme="0"/>
        <bgColor indexed="41"/>
      </patternFill>
    </fill>
    <fill>
      <patternFill patternType="solid">
        <fgColor theme="0" tint="-4.9989318521683403E-2"/>
        <bgColor indexed="64"/>
      </patternFill>
    </fill>
    <fill>
      <patternFill patternType="solid">
        <fgColor theme="0" tint="-4.9989318521683403E-2"/>
        <bgColor indexed="34"/>
      </patternFill>
    </fill>
    <fill>
      <patternFill patternType="solid">
        <fgColor rgb="FFDDDDDD"/>
        <bgColor indexed="41"/>
      </patternFill>
    </fill>
    <fill>
      <patternFill patternType="solid">
        <fgColor rgb="FFDDDDDD"/>
        <bgColor indexed="64"/>
      </patternFill>
    </fill>
    <fill>
      <patternFill patternType="solid">
        <fgColor rgb="FFDDDDDD"/>
        <bgColor indexed="2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2"/>
        <bgColor indexed="2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14999847407452621"/>
        <bgColor indexed="41"/>
      </patternFill>
    </fill>
    <fill>
      <patternFill patternType="solid">
        <fgColor theme="0"/>
        <bgColor indexed="64"/>
      </patternFill>
    </fill>
  </fills>
  <borders count="15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diagonalUp="1" diagonalDown="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right style="medium">
        <color indexed="8"/>
      </right>
      <top/>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style="medium">
        <color indexed="8"/>
      </bottom>
      <diagonal/>
    </border>
    <border>
      <left style="hair">
        <color indexed="8"/>
      </left>
      <right style="hair">
        <color indexed="8"/>
      </right>
      <top style="hair">
        <color indexed="8"/>
      </top>
      <bottom style="medium">
        <color indexed="8"/>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hair">
        <color indexed="8"/>
      </left>
      <right style="hair">
        <color indexed="8"/>
      </right>
      <top style="medium">
        <color indexed="8"/>
      </top>
      <bottom style="medium">
        <color indexed="8"/>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medium">
        <color indexed="64"/>
      </left>
      <right/>
      <top style="medium">
        <color indexed="64"/>
      </top>
      <bottom style="thin">
        <color indexed="8"/>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8"/>
      </right>
      <top/>
      <bottom style="thin">
        <color indexed="8"/>
      </bottom>
      <diagonal/>
    </border>
    <border>
      <left style="medium">
        <color indexed="8"/>
      </left>
      <right style="medium">
        <color indexed="64"/>
      </right>
      <top/>
      <bottom style="thin">
        <color indexed="8"/>
      </bottom>
      <diagonal/>
    </border>
    <border>
      <left style="medium">
        <color indexed="64"/>
      </left>
      <right/>
      <top style="thin">
        <color indexed="8"/>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64"/>
      </left>
      <right style="medium">
        <color indexed="64"/>
      </right>
      <top style="medium">
        <color indexed="64"/>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diagonal/>
    </border>
    <border>
      <left/>
      <right style="hair">
        <color indexed="8"/>
      </right>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8"/>
      </top>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style="thin">
        <color indexed="8"/>
      </bottom>
      <diagonal/>
    </border>
    <border>
      <left style="hair">
        <color indexed="8"/>
      </left>
      <right style="hair">
        <color indexed="8"/>
      </right>
      <top/>
      <bottom style="hair">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0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18"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5" fillId="14" borderId="1" applyNumberFormat="0" applyAlignment="0" applyProtection="0"/>
    <xf numFmtId="0" fontId="6" fillId="14" borderId="2" applyNumberFormat="0" applyAlignment="0" applyProtection="0"/>
    <xf numFmtId="0" fontId="7" fillId="4" borderId="0" applyNumberFormat="0" applyBorder="0" applyAlignment="0" applyProtection="0"/>
    <xf numFmtId="0" fontId="8" fillId="8" borderId="2" applyNumberFormat="0" applyAlignment="0" applyProtection="0"/>
    <xf numFmtId="0" fontId="9" fillId="24" borderId="3" applyNumberFormat="0" applyAlignment="0" applyProtection="0"/>
    <xf numFmtId="0" fontId="10" fillId="0" borderId="4" applyNumberFormat="0" applyFill="0" applyAlignment="0" applyProtection="0"/>
    <xf numFmtId="0" fontId="11" fillId="7" borderId="2" applyNumberFormat="0" applyAlignment="0" applyProtection="0"/>
    <xf numFmtId="0" fontId="12" fillId="0" borderId="0" applyNumberFormat="0" applyFill="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13" fillId="7" borderId="2"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3" borderId="0" applyNumberFormat="0" applyBorder="0" applyAlignment="0" applyProtection="0"/>
    <xf numFmtId="0" fontId="18" fillId="15" borderId="0" applyNumberFormat="0" applyBorder="0" applyAlignment="0" applyProtection="0"/>
    <xf numFmtId="0" fontId="36" fillId="0" borderId="0"/>
    <xf numFmtId="0" fontId="36" fillId="0" borderId="0"/>
    <xf numFmtId="0" fontId="36" fillId="0" borderId="0"/>
    <xf numFmtId="0" fontId="36" fillId="0" borderId="0"/>
    <xf numFmtId="9" fontId="36" fillId="0" borderId="0" applyFill="0" applyBorder="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40" fillId="32" borderId="0" applyNumberFormat="0" applyBorder="0" applyAlignment="0" applyProtection="0"/>
    <xf numFmtId="0" fontId="41" fillId="33" borderId="0" applyNumberFormat="0" applyBorder="0" applyAlignment="0" applyProtection="0"/>
    <xf numFmtId="0" fontId="42" fillId="34" borderId="74" applyNumberFormat="0" applyAlignment="0" applyProtection="0"/>
    <xf numFmtId="0" fontId="43" fillId="35" borderId="75" applyNumberFormat="0" applyAlignment="0" applyProtection="0"/>
    <xf numFmtId="0" fontId="44" fillId="35" borderId="74" applyNumberFormat="0" applyAlignment="0" applyProtection="0"/>
    <xf numFmtId="0" fontId="45" fillId="0" borderId="0" applyNumberFormat="0" applyFill="0" applyBorder="0" applyAlignment="0" applyProtection="0"/>
    <xf numFmtId="0" fontId="46"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6" fillId="55" borderId="0" applyNumberFormat="0" applyBorder="0" applyAlignment="0" applyProtection="0"/>
    <xf numFmtId="0" fontId="46"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6" fillId="59" borderId="0" applyNumberFormat="0" applyBorder="0" applyAlignment="0" applyProtection="0"/>
    <xf numFmtId="9" fontId="36" fillId="0" borderId="0" applyFont="0" applyFill="0" applyBorder="0" applyAlignment="0" applyProtection="0"/>
    <xf numFmtId="0" fontId="36" fillId="0" borderId="0"/>
  </cellStyleXfs>
  <cellXfs count="953">
    <xf numFmtId="0" fontId="0" fillId="0" borderId="0" xfId="0"/>
    <xf numFmtId="0" fontId="0" fillId="0" borderId="0" xfId="0" applyFont="1"/>
    <xf numFmtId="49" fontId="22" fillId="0" borderId="0" xfId="0" applyNumberFormat="1" applyFont="1" applyFill="1" applyBorder="1" applyAlignment="1">
      <alignment vertical="center"/>
    </xf>
    <xf numFmtId="49" fontId="23" fillId="0" borderId="0" xfId="0" applyNumberFormat="1" applyFont="1" applyFill="1" applyBorder="1" applyAlignment="1">
      <alignment vertical="center"/>
    </xf>
    <xf numFmtId="0" fontId="23" fillId="0" borderId="7" xfId="0" applyFont="1" applyFill="1" applyBorder="1" applyAlignment="1">
      <alignment horizontal="left" vertical="center"/>
    </xf>
    <xf numFmtId="49" fontId="23" fillId="0" borderId="7" xfId="0" applyNumberFormat="1" applyFont="1" applyFill="1" applyBorder="1" applyAlignment="1">
      <alignment vertical="center"/>
    </xf>
    <xf numFmtId="0" fontId="24" fillId="0" borderId="8" xfId="0" applyFont="1" applyFill="1" applyBorder="1" applyAlignment="1">
      <alignment horizontal="center" vertical="center" wrapText="1"/>
    </xf>
    <xf numFmtId="0" fontId="0" fillId="0" borderId="9" xfId="0" applyFont="1" applyFill="1" applyBorder="1"/>
    <xf numFmtId="0" fontId="0" fillId="0" borderId="0" xfId="0" applyFont="1" applyFill="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49" fontId="26" fillId="0" borderId="10" xfId="0" applyNumberFormat="1" applyFont="1" applyFill="1" applyBorder="1" applyAlignment="1">
      <alignment vertical="center"/>
    </xf>
    <xf numFmtId="0" fontId="0" fillId="0" borderId="11" xfId="0" applyFont="1" applyFill="1" applyBorder="1" applyAlignment="1">
      <alignment horizontal="center" vertical="center"/>
    </xf>
    <xf numFmtId="49" fontId="26" fillId="0" borderId="11" xfId="0" applyNumberFormat="1" applyFont="1" applyFill="1" applyBorder="1" applyAlignment="1">
      <alignment vertical="center"/>
    </xf>
    <xf numFmtId="49" fontId="26" fillId="0" borderId="12" xfId="0" applyNumberFormat="1" applyFont="1" applyFill="1" applyBorder="1" applyAlignment="1">
      <alignment vertical="center"/>
    </xf>
    <xf numFmtId="0" fontId="27" fillId="0" borderId="13" xfId="0" applyFont="1" applyFill="1" applyBorder="1" applyAlignment="1">
      <alignment horizontal="left" vertical="center"/>
    </xf>
    <xf numFmtId="0" fontId="27" fillId="0" borderId="14" xfId="0" applyFont="1" applyFill="1" applyBorder="1" applyAlignment="1">
      <alignment horizontal="center" vertical="center"/>
    </xf>
    <xf numFmtId="0" fontId="0" fillId="0" borderId="15" xfId="0" applyFont="1" applyBorder="1"/>
    <xf numFmtId="49" fontId="26" fillId="0" borderId="16" xfId="0" applyNumberFormat="1" applyFont="1" applyFill="1" applyBorder="1" applyAlignment="1">
      <alignment vertical="center"/>
    </xf>
    <xf numFmtId="49" fontId="26" fillId="0" borderId="17" xfId="0" applyNumberFormat="1" applyFont="1" applyFill="1" applyBorder="1" applyAlignment="1">
      <alignment vertical="center"/>
    </xf>
    <xf numFmtId="49" fontId="24" fillId="0" borderId="18" xfId="0" applyNumberFormat="1" applyFont="1" applyFill="1" applyBorder="1" applyAlignment="1">
      <alignment horizontal="center" vertical="center" wrapText="1"/>
    </xf>
    <xf numFmtId="0" fontId="0" fillId="0" borderId="7" xfId="0" applyFont="1" applyBorder="1"/>
    <xf numFmtId="0" fontId="0" fillId="0" borderId="14" xfId="0" applyFont="1" applyFill="1" applyBorder="1" applyAlignment="1">
      <alignment horizontal="center" vertical="center"/>
    </xf>
    <xf numFmtId="49" fontId="0" fillId="0" borderId="7" xfId="0" applyNumberFormat="1" applyFont="1" applyFill="1" applyBorder="1" applyAlignment="1">
      <alignment horizontal="left" vertical="center"/>
    </xf>
    <xf numFmtId="49" fontId="0" fillId="0" borderId="7" xfId="0" applyNumberFormat="1" applyFont="1" applyFill="1" applyBorder="1" applyAlignment="1">
      <alignment horizontal="center" vertical="center"/>
    </xf>
    <xf numFmtId="49" fontId="24" fillId="0" borderId="19" xfId="0" applyNumberFormat="1" applyFont="1" applyFill="1" applyBorder="1" applyAlignment="1">
      <alignment horizontal="center" vertical="center" wrapText="1"/>
    </xf>
    <xf numFmtId="0" fontId="0" fillId="0" borderId="7" xfId="0" applyFont="1" applyFill="1" applyBorder="1" applyAlignment="1">
      <alignment vertical="center"/>
    </xf>
    <xf numFmtId="0" fontId="0" fillId="0" borderId="0" xfId="0" applyFont="1" applyFill="1" applyBorder="1" applyAlignment="1">
      <alignment vertical="center"/>
    </xf>
    <xf numFmtId="0" fontId="29" fillId="0" borderId="20" xfId="0" applyFont="1" applyFill="1" applyBorder="1" applyAlignment="1">
      <alignment horizontal="left" vertical="center"/>
    </xf>
    <xf numFmtId="0" fontId="29" fillId="0" borderId="0" xfId="0" applyFont="1" applyFill="1" applyBorder="1" applyAlignment="1">
      <alignment horizontal="left" vertical="center"/>
    </xf>
    <xf numFmtId="49" fontId="26" fillId="0" borderId="0" xfId="65" applyNumberFormat="1" applyFont="1" applyFill="1" applyBorder="1" applyAlignment="1">
      <alignment vertical="center"/>
    </xf>
    <xf numFmtId="0" fontId="0" fillId="0" borderId="0" xfId="0" applyFont="1" applyBorder="1"/>
    <xf numFmtId="0" fontId="27" fillId="0" borderId="13" xfId="65" applyFont="1" applyFill="1" applyBorder="1" applyAlignment="1">
      <alignment horizontal="left" vertical="center"/>
    </xf>
    <xf numFmtId="49" fontId="27" fillId="0" borderId="13" xfId="65" applyNumberFormat="1" applyFont="1" applyFill="1" applyBorder="1" applyAlignment="1">
      <alignment vertical="center"/>
    </xf>
    <xf numFmtId="49" fontId="26" fillId="0" borderId="16" xfId="65" applyNumberFormat="1" applyFont="1" applyFill="1" applyBorder="1" applyAlignment="1">
      <alignment vertical="center"/>
    </xf>
    <xf numFmtId="0" fontId="0" fillId="0" borderId="16" xfId="0" applyFont="1" applyBorder="1"/>
    <xf numFmtId="0" fontId="24" fillId="0" borderId="13" xfId="0" applyFont="1" applyBorder="1" applyAlignment="1">
      <alignment horizontal="center"/>
    </xf>
    <xf numFmtId="49" fontId="24" fillId="0" borderId="8" xfId="65" applyNumberFormat="1" applyFont="1" applyFill="1" applyBorder="1" applyAlignment="1">
      <alignment horizontal="center" vertical="center" wrapText="1"/>
    </xf>
    <xf numFmtId="49" fontId="29" fillId="0" borderId="0" xfId="65" applyNumberFormat="1" applyFont="1" applyFill="1" applyBorder="1" applyAlignment="1">
      <alignment horizontal="left" vertical="center"/>
    </xf>
    <xf numFmtId="0" fontId="27" fillId="0" borderId="13" xfId="65" applyFont="1" applyFill="1" applyBorder="1" applyAlignment="1">
      <alignment horizontal="center" vertical="center"/>
    </xf>
    <xf numFmtId="49" fontId="27" fillId="0" borderId="13" xfId="65" applyNumberFormat="1" applyFont="1" applyFill="1" applyBorder="1" applyAlignment="1">
      <alignment horizontal="center" vertical="center"/>
    </xf>
    <xf numFmtId="0" fontId="24" fillId="0" borderId="8" xfId="0" applyFont="1" applyBorder="1" applyAlignment="1">
      <alignment horizontal="center" vertical="center"/>
    </xf>
    <xf numFmtId="0" fontId="24" fillId="0" borderId="8" xfId="0" applyFont="1" applyBorder="1" applyAlignment="1">
      <alignment horizontal="center" vertical="center" wrapText="1"/>
    </xf>
    <xf numFmtId="0" fontId="0" fillId="0" borderId="14" xfId="0" applyFont="1" applyBorder="1"/>
    <xf numFmtId="49" fontId="26" fillId="0" borderId="0" xfId="63" applyNumberFormat="1" applyFont="1" applyFill="1" applyBorder="1" applyAlignment="1">
      <alignment vertical="center"/>
    </xf>
    <xf numFmtId="49" fontId="26" fillId="0" borderId="16" xfId="63" applyNumberFormat="1" applyFont="1" applyFill="1" applyBorder="1" applyAlignment="1">
      <alignment vertical="center"/>
    </xf>
    <xf numFmtId="49" fontId="24" fillId="0" borderId="8" xfId="63" applyNumberFormat="1" applyFont="1" applyFill="1" applyBorder="1" applyAlignment="1">
      <alignment horizontal="center" vertical="center" wrapText="1"/>
    </xf>
    <xf numFmtId="49" fontId="0" fillId="0" borderId="7" xfId="63" applyNumberFormat="1" applyFont="1" applyFill="1" applyBorder="1" applyAlignment="1">
      <alignment vertical="center" wrapText="1"/>
    </xf>
    <xf numFmtId="49" fontId="0" fillId="0" borderId="7" xfId="63" applyNumberFormat="1" applyFont="1" applyFill="1" applyBorder="1" applyAlignment="1">
      <alignment horizontal="center" vertical="center"/>
    </xf>
    <xf numFmtId="49" fontId="29" fillId="0" borderId="0" xfId="63" applyNumberFormat="1" applyFont="1" applyFill="1" applyBorder="1" applyAlignment="1">
      <alignment vertical="center"/>
    </xf>
    <xf numFmtId="0" fontId="29" fillId="0" borderId="0" xfId="0" applyFont="1" applyBorder="1" applyAlignment="1">
      <alignment wrapText="1"/>
    </xf>
    <xf numFmtId="0" fontId="26" fillId="0" borderId="0" xfId="0" applyFont="1" applyBorder="1" applyAlignment="1">
      <alignment vertical="center"/>
    </xf>
    <xf numFmtId="0" fontId="31" fillId="0" borderId="21" xfId="0" applyFont="1" applyBorder="1" applyAlignment="1">
      <alignment horizontal="center" vertical="center"/>
    </xf>
    <xf numFmtId="0" fontId="27" fillId="0" borderId="13" xfId="0" applyFont="1" applyFill="1" applyBorder="1" applyAlignment="1">
      <alignment horizontal="center" vertical="center"/>
    </xf>
    <xf numFmtId="0" fontId="31" fillId="0" borderId="0" xfId="0" applyFont="1" applyAlignment="1">
      <alignment horizontal="center" vertical="center"/>
    </xf>
    <xf numFmtId="0" fontId="26" fillId="0" borderId="16" xfId="0" applyFont="1" applyBorder="1" applyAlignment="1">
      <alignment vertical="center"/>
    </xf>
    <xf numFmtId="0" fontId="31" fillId="0" borderId="17" xfId="0" applyFont="1" applyBorder="1" applyAlignment="1">
      <alignment horizontal="center" vertical="center"/>
    </xf>
    <xf numFmtId="0" fontId="0" fillId="0" borderId="13" xfId="0" applyFont="1" applyFill="1" applyBorder="1" applyAlignment="1">
      <alignment vertical="center"/>
    </xf>
    <xf numFmtId="0" fontId="24" fillId="0" borderId="0" xfId="0" applyFont="1" applyAlignment="1">
      <alignment horizontal="center" vertical="center"/>
    </xf>
    <xf numFmtId="0" fontId="0" fillId="0" borderId="0" xfId="0" applyFont="1" applyAlignment="1">
      <alignment horizontal="center" vertical="center"/>
    </xf>
    <xf numFmtId="0" fontId="0" fillId="0" borderId="7"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1" fillId="0" borderId="13" xfId="0" applyFont="1" applyBorder="1" applyAlignment="1">
      <alignment horizontal="center" vertical="center"/>
    </xf>
    <xf numFmtId="0" fontId="0" fillId="0" borderId="16" xfId="0" applyBorder="1"/>
    <xf numFmtId="0" fontId="0" fillId="0" borderId="13" xfId="0" applyFont="1" applyBorder="1" applyAlignment="1">
      <alignment horizontal="center" vertical="center"/>
    </xf>
    <xf numFmtId="0" fontId="24"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16" xfId="0" applyFont="1" applyFill="1" applyBorder="1" applyAlignment="1">
      <alignment vertical="center"/>
    </xf>
    <xf numFmtId="0" fontId="0" fillId="0" borderId="0" xfId="0" applyFont="1" applyFill="1"/>
    <xf numFmtId="49" fontId="24" fillId="0" borderId="0"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11" xfId="0" applyNumberFormat="1" applyFont="1" applyFill="1" applyBorder="1" applyAlignment="1">
      <alignment vertical="center"/>
    </xf>
    <xf numFmtId="49" fontId="26" fillId="0" borderId="11" xfId="0" applyNumberFormat="1" applyFont="1" applyFill="1" applyBorder="1" applyAlignment="1">
      <alignment vertical="center" wrapText="1"/>
    </xf>
    <xf numFmtId="49" fontId="27" fillId="0" borderId="13" xfId="0" applyNumberFormat="1" applyFont="1" applyFill="1" applyBorder="1" applyAlignment="1">
      <alignment horizontal="left" vertical="center"/>
    </xf>
    <xf numFmtId="49" fontId="26" fillId="0" borderId="16" xfId="0" applyNumberFormat="1" applyFont="1" applyFill="1" applyBorder="1" applyAlignment="1">
      <alignment vertical="center" wrapText="1"/>
    </xf>
    <xf numFmtId="0" fontId="24" fillId="0" borderId="24" xfId="0" applyFont="1" applyBorder="1" applyAlignment="1">
      <alignment horizontal="center" vertical="center"/>
    </xf>
    <xf numFmtId="49" fontId="24" fillId="0" borderId="24" xfId="0" applyNumberFormat="1" applyFont="1" applyFill="1" applyBorder="1" applyAlignment="1">
      <alignment horizontal="center" vertical="center"/>
    </xf>
    <xf numFmtId="4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49" fontId="26" fillId="0" borderId="0" xfId="0" applyNumberFormat="1" applyFont="1" applyFill="1" applyBorder="1" applyAlignment="1">
      <alignment vertical="center"/>
    </xf>
    <xf numFmtId="0" fontId="0" fillId="0" borderId="0" xfId="0" applyFont="1" applyBorder="1" applyAlignment="1"/>
    <xf numFmtId="0" fontId="0" fillId="0" borderId="21" xfId="0" applyFont="1" applyBorder="1" applyAlignment="1"/>
    <xf numFmtId="0" fontId="0" fillId="0" borderId="16" xfId="0" applyFont="1" applyBorder="1" applyAlignment="1"/>
    <xf numFmtId="0" fontId="0" fillId="0" borderId="17" xfId="0" applyFont="1" applyBorder="1" applyAlignment="1"/>
    <xf numFmtId="0" fontId="24" fillId="0" borderId="25" xfId="0" applyFont="1" applyBorder="1" applyAlignment="1">
      <alignment horizontal="center" vertical="center"/>
    </xf>
    <xf numFmtId="49" fontId="24" fillId="0" borderId="26" xfId="0" applyNumberFormat="1" applyFont="1" applyFill="1" applyBorder="1" applyAlignment="1">
      <alignment horizontal="center" vertical="center"/>
    </xf>
    <xf numFmtId="0" fontId="24" fillId="0" borderId="26" xfId="0" applyFont="1" applyBorder="1" applyAlignment="1">
      <alignment horizontal="center" vertical="center"/>
    </xf>
    <xf numFmtId="49" fontId="24" fillId="0" borderId="27" xfId="0" applyNumberFormat="1" applyFont="1" applyFill="1" applyBorder="1" applyAlignment="1">
      <alignment horizontal="center" vertical="center"/>
    </xf>
    <xf numFmtId="49" fontId="24" fillId="0" borderId="28"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24" fillId="0" borderId="29" xfId="0" applyFont="1" applyBorder="1" applyAlignment="1">
      <alignment horizontal="center" vertical="center"/>
    </xf>
    <xf numFmtId="49" fontId="24" fillId="0" borderId="30" xfId="0" applyNumberFormat="1" applyFont="1" applyFill="1" applyBorder="1" applyAlignment="1">
      <alignment horizontal="center" vertical="center"/>
    </xf>
    <xf numFmtId="0" fontId="24" fillId="0" borderId="30" xfId="0" applyFont="1" applyBorder="1" applyAlignment="1">
      <alignment horizontal="center" vertical="center"/>
    </xf>
    <xf numFmtId="49" fontId="24" fillId="0" borderId="31" xfId="0" applyNumberFormat="1" applyFont="1" applyFill="1" applyBorder="1" applyAlignment="1">
      <alignment horizontal="center" vertical="center"/>
    </xf>
    <xf numFmtId="49" fontId="24" fillId="0" borderId="32" xfId="0" applyNumberFormat="1" applyFont="1" applyFill="1" applyBorder="1" applyAlignment="1">
      <alignment horizontal="center" vertical="center" wrapText="1"/>
    </xf>
    <xf numFmtId="49" fontId="24" fillId="0" borderId="29" xfId="0" applyNumberFormat="1" applyFont="1" applyFill="1" applyBorder="1" applyAlignment="1">
      <alignment horizontal="center" vertical="center" wrapText="1"/>
    </xf>
    <xf numFmtId="0" fontId="24" fillId="0" borderId="33" xfId="0" applyFont="1" applyBorder="1" applyAlignment="1">
      <alignment horizontal="center" vertical="center" textRotation="90"/>
    </xf>
    <xf numFmtId="0" fontId="24" fillId="0" borderId="34" xfId="0" applyFont="1" applyFill="1" applyBorder="1" applyAlignment="1">
      <alignment horizontal="center" vertical="center" textRotation="90"/>
    </xf>
    <xf numFmtId="0" fontId="24" fillId="0" borderId="35" xfId="0" applyFont="1" applyFill="1" applyBorder="1" applyAlignment="1">
      <alignment horizontal="center" vertical="center" textRotation="90"/>
    </xf>
    <xf numFmtId="0" fontId="24" fillId="0" borderId="36" xfId="0" applyFont="1" applyBorder="1" applyAlignment="1">
      <alignment horizontal="center" vertical="center" textRotation="90"/>
    </xf>
    <xf numFmtId="0" fontId="24" fillId="0" borderId="7" xfId="0" applyFont="1" applyFill="1" applyBorder="1" applyAlignment="1">
      <alignment horizontal="center" vertical="center" textRotation="90"/>
    </xf>
    <xf numFmtId="0" fontId="24" fillId="0" borderId="37" xfId="0" applyFont="1" applyFill="1" applyBorder="1" applyAlignment="1">
      <alignment horizontal="center" vertical="center" textRotation="90"/>
    </xf>
    <xf numFmtId="49" fontId="0" fillId="0" borderId="37" xfId="0" applyNumberFormat="1" applyFont="1" applyFill="1" applyBorder="1" applyAlignment="1">
      <alignment horizontal="center" vertical="center"/>
    </xf>
    <xf numFmtId="49" fontId="0" fillId="0" borderId="36" xfId="0" applyNumberFormat="1" applyFont="1" applyFill="1" applyBorder="1" applyAlignment="1">
      <alignment horizontal="center" vertical="center"/>
    </xf>
    <xf numFmtId="0" fontId="27" fillId="0" borderId="41" xfId="0" applyFont="1" applyFill="1" applyBorder="1" applyAlignment="1">
      <alignment horizontal="center" vertical="center"/>
    </xf>
    <xf numFmtId="0" fontId="24" fillId="0" borderId="42" xfId="0" applyFont="1" applyBorder="1" applyAlignment="1">
      <alignment horizontal="center" vertical="center"/>
    </xf>
    <xf numFmtId="49" fontId="27" fillId="0" borderId="13" xfId="63" applyNumberFormat="1" applyFont="1" applyFill="1" applyBorder="1" applyAlignment="1">
      <alignment horizontal="center" vertical="center"/>
    </xf>
    <xf numFmtId="0" fontId="0" fillId="0" borderId="13" xfId="0" applyFont="1" applyBorder="1" applyAlignment="1">
      <alignment horizontal="center"/>
    </xf>
    <xf numFmtId="0" fontId="0" fillId="0" borderId="0" xfId="0" applyFont="1" applyFill="1" applyBorder="1"/>
    <xf numFmtId="49" fontId="0" fillId="0" borderId="7" xfId="63" applyNumberFormat="1" applyFont="1" applyFill="1" applyBorder="1" applyAlignment="1">
      <alignment horizontal="left" vertical="center" wrapText="1"/>
    </xf>
    <xf numFmtId="49" fontId="26" fillId="0" borderId="0" xfId="66" applyNumberFormat="1" applyFont="1" applyFill="1" applyBorder="1" applyAlignment="1">
      <alignment vertical="center"/>
    </xf>
    <xf numFmtId="0" fontId="0" fillId="0" borderId="21" xfId="0" applyFont="1" applyBorder="1"/>
    <xf numFmtId="49" fontId="27" fillId="0" borderId="26" xfId="66" applyNumberFormat="1" applyFont="1" applyFill="1" applyBorder="1" applyAlignment="1">
      <alignment horizontal="center" vertical="center"/>
    </xf>
    <xf numFmtId="49" fontId="27" fillId="0" borderId="13" xfId="66" applyNumberFormat="1" applyFont="1" applyFill="1" applyBorder="1" applyAlignment="1">
      <alignment horizontal="center" vertical="center"/>
    </xf>
    <xf numFmtId="49" fontId="26" fillId="0" borderId="17" xfId="66" applyNumberFormat="1" applyFont="1" applyFill="1" applyBorder="1" applyAlignment="1">
      <alignment vertical="center" wrapText="1"/>
    </xf>
    <xf numFmtId="0" fontId="24" fillId="0" borderId="32" xfId="0" applyFont="1" applyBorder="1" applyAlignment="1">
      <alignment horizontal="center"/>
    </xf>
    <xf numFmtId="49" fontId="24" fillId="0" borderId="41" xfId="66" applyNumberFormat="1" applyFont="1" applyFill="1" applyBorder="1" applyAlignment="1">
      <alignment vertical="center"/>
    </xf>
    <xf numFmtId="49" fontId="24" fillId="0" borderId="32" xfId="66" applyNumberFormat="1" applyFont="1" applyFill="1" applyBorder="1" applyAlignment="1">
      <alignment vertical="center" wrapText="1"/>
    </xf>
    <xf numFmtId="49" fontId="24" fillId="0" borderId="32" xfId="66" applyNumberFormat="1" applyFont="1" applyFill="1" applyBorder="1" applyAlignment="1">
      <alignment horizontal="center" vertical="center" wrapText="1"/>
    </xf>
    <xf numFmtId="49" fontId="0" fillId="0" borderId="0" xfId="0" applyNumberFormat="1" applyFill="1" applyBorder="1" applyAlignment="1">
      <alignment vertical="center"/>
    </xf>
    <xf numFmtId="49" fontId="27" fillId="0" borderId="13" xfId="0" applyNumberFormat="1" applyFont="1" applyFill="1" applyBorder="1" applyAlignment="1">
      <alignment horizontal="center" vertical="center"/>
    </xf>
    <xf numFmtId="0" fontId="0" fillId="0" borderId="43" xfId="0" applyFont="1" applyBorder="1"/>
    <xf numFmtId="49" fontId="24" fillId="0" borderId="44"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wrapText="1"/>
    </xf>
    <xf numFmtId="0" fontId="24" fillId="0" borderId="44" xfId="0" applyFont="1" applyFill="1" applyBorder="1" applyAlignment="1">
      <alignment horizontal="center" vertical="center"/>
    </xf>
    <xf numFmtId="49" fontId="24" fillId="0" borderId="46"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1" fontId="0" fillId="0" borderId="7" xfId="0" applyNumberFormat="1" applyFont="1" applyFill="1" applyBorder="1" applyAlignment="1">
      <alignment horizontal="center" vertical="center" wrapText="1"/>
    </xf>
    <xf numFmtId="0" fontId="0" fillId="0" borderId="0" xfId="0" applyNumberFormat="1" applyFont="1" applyFill="1" applyBorder="1" applyAlignment="1">
      <alignment vertical="center"/>
    </xf>
    <xf numFmtId="0" fontId="26" fillId="0" borderId="21" xfId="0" applyFont="1" applyBorder="1" applyAlignment="1">
      <alignment vertical="center"/>
    </xf>
    <xf numFmtId="0" fontId="27" fillId="0" borderId="13" xfId="0" applyFont="1" applyBorder="1" applyAlignment="1">
      <alignment horizontal="center" vertical="center"/>
    </xf>
    <xf numFmtId="0" fontId="26" fillId="0" borderId="17" xfId="0" applyFont="1" applyBorder="1" applyAlignment="1">
      <alignment vertical="center"/>
    </xf>
    <xf numFmtId="0" fontId="0" fillId="0" borderId="47" xfId="0" applyBorder="1"/>
    <xf numFmtId="0" fontId="24" fillId="0" borderId="48" xfId="0" applyFont="1" applyBorder="1" applyAlignment="1"/>
    <xf numFmtId="0" fontId="24" fillId="0" borderId="44" xfId="0" applyFont="1" applyBorder="1" applyAlignment="1">
      <alignment horizontal="center" vertical="center"/>
    </xf>
    <xf numFmtId="0" fontId="0" fillId="0" borderId="7" xfId="0" applyFont="1" applyFill="1" applyBorder="1" applyAlignment="1">
      <alignment horizontal="justify" vertical="top" wrapText="1"/>
    </xf>
    <xf numFmtId="0" fontId="1" fillId="0" borderId="7" xfId="0" applyFont="1" applyFill="1" applyBorder="1" applyAlignment="1">
      <alignment horizontal="justify" vertical="top" wrapText="1"/>
    </xf>
    <xf numFmtId="0" fontId="0" fillId="0" borderId="7" xfId="0" applyFont="1" applyFill="1" applyBorder="1" applyAlignment="1">
      <alignment horizontal="center"/>
    </xf>
    <xf numFmtId="0" fontId="1" fillId="0" borderId="7" xfId="0" applyFont="1" applyBorder="1"/>
    <xf numFmtId="49" fontId="24" fillId="0" borderId="49" xfId="65" applyNumberFormat="1" applyFont="1" applyFill="1" applyBorder="1" applyAlignment="1">
      <alignment vertical="center"/>
    </xf>
    <xf numFmtId="49" fontId="24" fillId="0" borderId="42" xfId="65" applyNumberFormat="1" applyFont="1" applyFill="1" applyBorder="1" applyAlignment="1">
      <alignment horizontal="center" vertical="center" wrapText="1"/>
    </xf>
    <xf numFmtId="49" fontId="0" fillId="0" borderId="14" xfId="63" applyNumberFormat="1" applyFont="1" applyFill="1" applyBorder="1" applyAlignment="1">
      <alignment vertical="center"/>
    </xf>
    <xf numFmtId="49" fontId="29" fillId="0" borderId="0" xfId="63" applyNumberFormat="1" applyFont="1" applyFill="1" applyBorder="1" applyAlignment="1">
      <alignment horizontal="left" vertical="center" wrapText="1"/>
    </xf>
    <xf numFmtId="0" fontId="0" fillId="0" borderId="17" xfId="0" applyFont="1" applyBorder="1"/>
    <xf numFmtId="49" fontId="24" fillId="0" borderId="8" xfId="0" applyNumberFormat="1" applyFont="1" applyFill="1" applyBorder="1" applyAlignment="1">
      <alignment vertical="center"/>
    </xf>
    <xf numFmtId="49" fontId="24" fillId="0" borderId="8" xfId="0" applyNumberFormat="1" applyFont="1" applyFill="1" applyBorder="1" applyAlignment="1">
      <alignment horizontal="center" vertical="center" wrapText="1"/>
    </xf>
    <xf numFmtId="49" fontId="24" fillId="0" borderId="52" xfId="63" applyNumberFormat="1" applyFont="1" applyFill="1" applyBorder="1" applyAlignment="1">
      <alignment horizontal="center" vertical="center" wrapText="1"/>
    </xf>
    <xf numFmtId="0" fontId="0" fillId="0" borderId="16"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ill="1" applyAlignment="1">
      <alignment vertical="center"/>
    </xf>
    <xf numFmtId="49" fontId="34" fillId="0" borderId="0" xfId="0" applyNumberFormat="1" applyFont="1" applyFill="1" applyBorder="1" applyAlignment="1">
      <alignment vertical="center"/>
    </xf>
    <xf numFmtId="49" fontId="34" fillId="0" borderId="21" xfId="0" applyNumberFormat="1" applyFont="1" applyFill="1" applyBorder="1" applyAlignment="1">
      <alignment vertical="center"/>
    </xf>
    <xf numFmtId="49" fontId="34" fillId="0" borderId="16" xfId="0" applyNumberFormat="1" applyFont="1" applyFill="1" applyBorder="1" applyAlignment="1">
      <alignment vertical="center"/>
    </xf>
    <xf numFmtId="49" fontId="34" fillId="0" borderId="17" xfId="0" applyNumberFormat="1" applyFont="1" applyFill="1" applyBorder="1" applyAlignment="1">
      <alignment vertical="center"/>
    </xf>
    <xf numFmtId="0" fontId="24" fillId="0" borderId="18" xfId="0" applyFont="1" applyFill="1" applyBorder="1" applyAlignment="1">
      <alignment horizontal="center" vertical="top" wrapText="1"/>
    </xf>
    <xf numFmtId="0" fontId="0" fillId="0" borderId="54" xfId="0" applyFont="1" applyFill="1" applyBorder="1"/>
    <xf numFmtId="0" fontId="0" fillId="0" borderId="54" xfId="0" applyFont="1" applyFill="1" applyBorder="1" applyAlignment="1">
      <alignment horizontal="center" vertical="center"/>
    </xf>
    <xf numFmtId="0" fontId="0" fillId="0" borderId="54" xfId="0" applyFont="1" applyBorder="1"/>
    <xf numFmtId="0" fontId="26" fillId="0" borderId="0" xfId="0" applyFont="1" applyBorder="1" applyAlignment="1">
      <alignment horizontal="left" vertical="center"/>
    </xf>
    <xf numFmtId="0" fontId="26" fillId="0" borderId="16" xfId="0" applyFont="1" applyBorder="1" applyAlignment="1">
      <alignment horizontal="left" vertical="center"/>
    </xf>
    <xf numFmtId="0" fontId="24" fillId="0" borderId="8" xfId="0" applyFont="1" applyBorder="1" applyAlignment="1">
      <alignment horizontal="left" vertical="center"/>
    </xf>
    <xf numFmtId="0" fontId="0" fillId="0" borderId="0" xfId="0" applyFont="1" applyAlignment="1">
      <alignment horizontal="left"/>
    </xf>
    <xf numFmtId="0" fontId="0" fillId="0" borderId="54" xfId="0" applyFont="1" applyFill="1" applyBorder="1" applyAlignment="1">
      <alignment horizontal="center"/>
    </xf>
    <xf numFmtId="0" fontId="0" fillId="0" borderId="54" xfId="0" applyFont="1" applyBorder="1" applyAlignment="1">
      <alignment horizontal="center" vertical="center"/>
    </xf>
    <xf numFmtId="0" fontId="24" fillId="0" borderId="52" xfId="0" applyFont="1" applyBorder="1" applyAlignment="1">
      <alignment horizontal="center" vertical="center" wrapText="1"/>
    </xf>
    <xf numFmtId="0" fontId="25" fillId="0" borderId="0" xfId="0" applyFont="1"/>
    <xf numFmtId="49" fontId="24" fillId="0" borderId="56" xfId="0" applyNumberFormat="1" applyFont="1" applyFill="1" applyBorder="1" applyAlignment="1">
      <alignment horizontal="center" vertical="center" wrapText="1"/>
    </xf>
    <xf numFmtId="49" fontId="36" fillId="0" borderId="0" xfId="65" applyNumberFormat="1" applyFont="1" applyFill="1" applyBorder="1" applyAlignment="1">
      <alignment horizontal="left" vertical="center"/>
    </xf>
    <xf numFmtId="49" fontId="26" fillId="0" borderId="0" xfId="64" applyNumberFormat="1" applyFont="1" applyFill="1" applyBorder="1" applyAlignment="1">
      <alignment vertical="center"/>
    </xf>
    <xf numFmtId="49" fontId="26" fillId="0" borderId="16" xfId="64" applyNumberFormat="1" applyFont="1" applyFill="1" applyBorder="1" applyAlignment="1">
      <alignment vertical="center"/>
    </xf>
    <xf numFmtId="0" fontId="29" fillId="0" borderId="0" xfId="0" applyFont="1"/>
    <xf numFmtId="49" fontId="24" fillId="0" borderId="8" xfId="64" applyNumberFormat="1" applyFont="1" applyFill="1" applyBorder="1" applyAlignment="1">
      <alignment horizontal="center" vertical="center" wrapText="1"/>
    </xf>
    <xf numFmtId="49" fontId="24" fillId="0" borderId="8" xfId="64" applyNumberFormat="1" applyFont="1" applyFill="1" applyBorder="1" applyAlignment="1">
      <alignment horizontal="left" vertical="center" wrapText="1"/>
    </xf>
    <xf numFmtId="49" fontId="36" fillId="0" borderId="7" xfId="64" applyNumberFormat="1" applyFont="1" applyFill="1" applyBorder="1" applyAlignment="1">
      <alignment vertical="center"/>
    </xf>
    <xf numFmtId="49" fontId="36" fillId="0" borderId="40" xfId="64" applyNumberFormat="1" applyFont="1" applyFill="1" applyBorder="1" applyAlignment="1">
      <alignment vertical="center" wrapText="1"/>
    </xf>
    <xf numFmtId="49" fontId="36" fillId="0" borderId="0" xfId="64" applyNumberFormat="1" applyFont="1" applyFill="1" applyBorder="1" applyAlignment="1">
      <alignment vertical="center"/>
    </xf>
    <xf numFmtId="49" fontId="24" fillId="0" borderId="28" xfId="64" applyNumberFormat="1" applyFont="1" applyFill="1" applyBorder="1" applyAlignment="1">
      <alignment horizontal="left" vertical="center" wrapText="1"/>
    </xf>
    <xf numFmtId="49" fontId="24" fillId="0" borderId="28" xfId="64" applyNumberFormat="1" applyFont="1" applyFill="1" applyBorder="1" applyAlignment="1">
      <alignment horizontal="center" vertical="center" wrapText="1"/>
    </xf>
    <xf numFmtId="49" fontId="36" fillId="0" borderId="54" xfId="64" applyNumberFormat="1" applyFont="1" applyFill="1" applyBorder="1" applyAlignment="1">
      <alignment vertical="center" wrapText="1"/>
    </xf>
    <xf numFmtId="0" fontId="0" fillId="0" borderId="0" xfId="0" applyFont="1" applyAlignment="1"/>
    <xf numFmtId="0" fontId="36" fillId="0" borderId="0" xfId="0" applyFont="1" applyBorder="1"/>
    <xf numFmtId="0" fontId="36" fillId="0" borderId="0" xfId="0" applyFont="1"/>
    <xf numFmtId="0" fontId="36" fillId="0" borderId="7" xfId="0" applyFont="1" applyFill="1" applyBorder="1"/>
    <xf numFmtId="0" fontId="36" fillId="26" borderId="0" xfId="0" applyFont="1" applyFill="1" applyBorder="1"/>
    <xf numFmtId="0" fontId="36" fillId="0" borderId="0" xfId="0" applyFont="1" applyFill="1"/>
    <xf numFmtId="0" fontId="0" fillId="27" borderId="0" xfId="0" applyFont="1" applyFill="1"/>
    <xf numFmtId="0" fontId="0" fillId="27" borderId="0" xfId="0" applyFill="1"/>
    <xf numFmtId="0" fontId="0" fillId="28" borderId="0" xfId="0" applyFont="1" applyFill="1"/>
    <xf numFmtId="49" fontId="0" fillId="0" borderId="0" xfId="64" applyNumberFormat="1" applyFont="1" applyFill="1" applyBorder="1" applyAlignment="1">
      <alignment vertical="center"/>
    </xf>
    <xf numFmtId="0" fontId="0" fillId="0" borderId="7" xfId="0" applyBorder="1" applyAlignment="1">
      <alignment horizontal="center"/>
    </xf>
    <xf numFmtId="0" fontId="0" fillId="0" borderId="7" xfId="0" applyBorder="1"/>
    <xf numFmtId="0" fontId="27" fillId="0" borderId="58" xfId="0" applyFont="1" applyFill="1" applyBorder="1" applyAlignment="1">
      <alignment horizontal="left" vertical="center"/>
    </xf>
    <xf numFmtId="0" fontId="24" fillId="0" borderId="59" xfId="0" applyFont="1" applyFill="1" applyBorder="1" applyAlignment="1">
      <alignment horizontal="center" vertical="center" wrapText="1"/>
    </xf>
    <xf numFmtId="0" fontId="0" fillId="0" borderId="54" xfId="0" applyNumberFormat="1" applyFont="1" applyFill="1" applyBorder="1" applyAlignment="1">
      <alignment horizontal="center" vertical="center"/>
    </xf>
    <xf numFmtId="0" fontId="27" fillId="0" borderId="58" xfId="65" applyFont="1" applyFill="1" applyBorder="1" applyAlignment="1">
      <alignment horizontal="left" vertical="center"/>
    </xf>
    <xf numFmtId="0" fontId="27" fillId="0" borderId="13" xfId="0" applyFont="1" applyBorder="1" applyAlignment="1">
      <alignment horizontal="center"/>
    </xf>
    <xf numFmtId="0" fontId="36" fillId="26" borderId="61" xfId="0" applyFont="1" applyFill="1" applyBorder="1"/>
    <xf numFmtId="0" fontId="24" fillId="0" borderId="57" xfId="0" applyFont="1" applyFill="1" applyBorder="1" applyAlignment="1">
      <alignment horizontal="center" vertical="center" wrapText="1"/>
    </xf>
    <xf numFmtId="49" fontId="23" fillId="29" borderId="7" xfId="0" applyNumberFormat="1" applyFont="1" applyFill="1" applyBorder="1" applyAlignment="1">
      <alignment vertical="center"/>
    </xf>
    <xf numFmtId="0" fontId="24" fillId="29" borderId="8" xfId="0" applyFont="1" applyFill="1" applyBorder="1" applyAlignment="1">
      <alignment horizontal="center" vertical="center" wrapText="1"/>
    </xf>
    <xf numFmtId="0" fontId="24" fillId="29" borderId="67" xfId="0" applyFont="1" applyFill="1" applyBorder="1" applyAlignment="1">
      <alignment horizontal="center"/>
    </xf>
    <xf numFmtId="0" fontId="27" fillId="29" borderId="62" xfId="0" applyFont="1" applyFill="1" applyBorder="1" applyAlignment="1">
      <alignment horizontal="left" vertical="center"/>
    </xf>
    <xf numFmtId="0" fontId="0" fillId="29" borderId="7" xfId="0" applyFont="1" applyFill="1" applyBorder="1"/>
    <xf numFmtId="49" fontId="27" fillId="29" borderId="13" xfId="65" applyNumberFormat="1" applyFont="1" applyFill="1" applyBorder="1" applyAlignment="1">
      <alignment vertical="center"/>
    </xf>
    <xf numFmtId="49" fontId="27" fillId="29" borderId="13" xfId="65" applyNumberFormat="1" applyFont="1" applyFill="1" applyBorder="1" applyAlignment="1">
      <alignment horizontal="center" vertical="center"/>
    </xf>
    <xf numFmtId="49" fontId="24" fillId="29" borderId="28" xfId="64" applyNumberFormat="1" applyFont="1" applyFill="1" applyBorder="1" applyAlignment="1">
      <alignment horizontal="center" vertical="center" wrapText="1"/>
    </xf>
    <xf numFmtId="49" fontId="24" fillId="29" borderId="43" xfId="64" applyNumberFormat="1" applyFont="1" applyFill="1" applyBorder="1" applyAlignment="1">
      <alignment horizontal="center" vertical="center" wrapText="1"/>
    </xf>
    <xf numFmtId="49" fontId="24" fillId="30" borderId="28" xfId="64" applyNumberFormat="1" applyFont="1" applyFill="1" applyBorder="1" applyAlignment="1">
      <alignment horizontal="center" vertical="center" wrapText="1"/>
    </xf>
    <xf numFmtId="0" fontId="0" fillId="29" borderId="7" xfId="0" applyFont="1" applyFill="1" applyBorder="1" applyAlignment="1">
      <alignment horizontal="center" vertical="center"/>
    </xf>
    <xf numFmtId="0" fontId="38" fillId="0" borderId="0" xfId="0" applyFont="1"/>
    <xf numFmtId="0" fontId="38" fillId="0" borderId="54" xfId="0" applyFont="1" applyBorder="1"/>
    <xf numFmtId="0" fontId="38" fillId="29" borderId="7" xfId="0" applyFont="1" applyFill="1" applyBorder="1"/>
    <xf numFmtId="9" fontId="0" fillId="29" borderId="7" xfId="0" applyNumberFormat="1" applyFont="1" applyFill="1" applyBorder="1"/>
    <xf numFmtId="49" fontId="24" fillId="29" borderId="69" xfId="0" applyNumberFormat="1" applyFont="1" applyFill="1" applyBorder="1" applyAlignment="1">
      <alignment horizontal="center" vertical="center" wrapText="1"/>
    </xf>
    <xf numFmtId="49" fontId="24" fillId="29" borderId="23" xfId="0" applyNumberFormat="1" applyFont="1" applyFill="1" applyBorder="1" applyAlignment="1">
      <alignment horizontal="center" vertical="center" wrapText="1"/>
    </xf>
    <xf numFmtId="49" fontId="24" fillId="29" borderId="18" xfId="0" applyNumberFormat="1" applyFont="1" applyFill="1" applyBorder="1" applyAlignment="1">
      <alignment horizontal="center" vertical="center" wrapText="1"/>
    </xf>
    <xf numFmtId="0" fontId="27" fillId="29" borderId="13" xfId="0" applyFont="1" applyFill="1" applyBorder="1" applyAlignment="1">
      <alignment horizontal="center" vertical="center"/>
    </xf>
    <xf numFmtId="0" fontId="24" fillId="29" borderId="52" xfId="0" applyFont="1" applyFill="1" applyBorder="1" applyAlignment="1">
      <alignment horizontal="center" vertical="center" wrapText="1"/>
    </xf>
    <xf numFmtId="49" fontId="0" fillId="29" borderId="11" xfId="0" applyNumberFormat="1" applyFont="1" applyFill="1" applyBorder="1" applyAlignment="1">
      <alignment vertical="center"/>
    </xf>
    <xf numFmtId="49" fontId="24" fillId="29" borderId="44" xfId="0" applyNumberFormat="1" applyFont="1" applyFill="1" applyBorder="1" applyAlignment="1">
      <alignment horizontal="center" vertical="center" wrapText="1"/>
    </xf>
    <xf numFmtId="9" fontId="0" fillId="29" borderId="7" xfId="0" applyNumberFormat="1" applyFont="1" applyFill="1" applyBorder="1" applyAlignment="1">
      <alignment horizontal="center" vertical="center" wrapText="1"/>
    </xf>
    <xf numFmtId="49" fontId="27" fillId="31" borderId="13" xfId="0" applyNumberFormat="1" applyFont="1" applyFill="1" applyBorder="1" applyAlignment="1">
      <alignment horizontal="center" vertical="center"/>
    </xf>
    <xf numFmtId="0" fontId="24" fillId="29" borderId="44" xfId="0" applyFont="1" applyFill="1" applyBorder="1" applyAlignment="1">
      <alignment horizontal="center" vertical="center" wrapText="1"/>
    </xf>
    <xf numFmtId="49" fontId="24" fillId="29" borderId="8" xfId="65" applyNumberFormat="1" applyFont="1" applyFill="1" applyBorder="1" applyAlignment="1">
      <alignment horizontal="center" vertical="center" wrapText="1"/>
    </xf>
    <xf numFmtId="49" fontId="37" fillId="29" borderId="7" xfId="63" applyNumberFormat="1" applyFont="1" applyFill="1" applyBorder="1" applyAlignment="1">
      <alignment horizontal="center" vertical="center" wrapText="1"/>
    </xf>
    <xf numFmtId="0" fontId="38" fillId="0" borderId="0" xfId="0" applyFont="1" applyBorder="1"/>
    <xf numFmtId="0" fontId="38" fillId="0" borderId="0" xfId="0" applyFont="1" applyFill="1" applyAlignment="1">
      <alignment vertical="center"/>
    </xf>
    <xf numFmtId="0" fontId="0" fillId="0" borderId="76" xfId="0" applyBorder="1" applyAlignment="1">
      <alignment horizontal="center"/>
    </xf>
    <xf numFmtId="0" fontId="0" fillId="0" borderId="9" xfId="0" applyBorder="1" applyAlignment="1">
      <alignment horizontal="center"/>
    </xf>
    <xf numFmtId="0" fontId="0" fillId="0" borderId="9" xfId="0" applyFont="1" applyBorder="1" applyAlignment="1">
      <alignment horizontal="center"/>
    </xf>
    <xf numFmtId="0" fontId="0" fillId="8" borderId="9" xfId="0" applyFill="1" applyBorder="1" applyAlignment="1">
      <alignment horizontal="center"/>
    </xf>
    <xf numFmtId="0" fontId="0" fillId="0" borderId="9" xfId="0" applyFill="1" applyBorder="1" applyAlignment="1">
      <alignment horizontal="center"/>
    </xf>
    <xf numFmtId="0" fontId="0" fillId="0" borderId="77" xfId="0" applyFont="1" applyFill="1" applyBorder="1" applyAlignment="1">
      <alignment horizontal="center"/>
    </xf>
    <xf numFmtId="0" fontId="0" fillId="0" borderId="9" xfId="0" applyFont="1" applyFill="1" applyBorder="1" applyAlignment="1">
      <alignment horizontal="center"/>
    </xf>
    <xf numFmtId="49"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36" fillId="0" borderId="7" xfId="65" applyNumberFormat="1" applyFont="1" applyFill="1" applyBorder="1" applyAlignment="1">
      <alignment horizontal="center" vertical="center"/>
    </xf>
    <xf numFmtId="0" fontId="36" fillId="0" borderId="7" xfId="65" applyNumberFormat="1" applyFont="1" applyFill="1" applyBorder="1" applyAlignment="1">
      <alignment horizontal="center" vertical="center" wrapText="1"/>
    </xf>
    <xf numFmtId="49" fontId="0" fillId="0" borderId="0" xfId="65" applyNumberFormat="1" applyFont="1" applyFill="1" applyBorder="1" applyAlignment="1">
      <alignment horizontal="left" vertical="center"/>
    </xf>
    <xf numFmtId="0" fontId="36" fillId="0" borderId="14" xfId="65" applyNumberFormat="1" applyFont="1" applyFill="1" applyBorder="1" applyAlignment="1">
      <alignment horizontal="center" vertical="center"/>
    </xf>
    <xf numFmtId="0" fontId="36" fillId="0" borderId="54" xfId="0" applyFont="1" applyFill="1" applyBorder="1" applyAlignment="1">
      <alignment horizontal="center"/>
    </xf>
    <xf numFmtId="1" fontId="36" fillId="0" borderId="54" xfId="0" applyNumberFormat="1" applyFont="1" applyFill="1" applyBorder="1" applyAlignment="1">
      <alignment horizontal="center"/>
    </xf>
    <xf numFmtId="0" fontId="36" fillId="0" borderId="54" xfId="0" applyFont="1" applyFill="1" applyBorder="1" applyAlignment="1">
      <alignment horizontal="center" vertical="center"/>
    </xf>
    <xf numFmtId="0" fontId="36" fillId="0" borderId="0" xfId="0" applyFont="1" applyAlignment="1">
      <alignment horizontal="center" vertical="center"/>
    </xf>
    <xf numFmtId="0" fontId="36" fillId="60" borderId="54" xfId="0" applyFont="1" applyFill="1" applyBorder="1" applyAlignment="1">
      <alignment horizontal="center"/>
    </xf>
    <xf numFmtId="1" fontId="36" fillId="60" borderId="54" xfId="0" applyNumberFormat="1" applyFont="1" applyFill="1" applyBorder="1" applyAlignment="1">
      <alignment horizontal="center"/>
    </xf>
    <xf numFmtId="0" fontId="36" fillId="61" borderId="54" xfId="0" applyFont="1" applyFill="1" applyBorder="1" applyAlignment="1">
      <alignment horizontal="center" vertical="center"/>
    </xf>
    <xf numFmtId="0" fontId="36" fillId="60" borderId="0" xfId="0" applyFont="1" applyFill="1" applyAlignment="1">
      <alignment horizontal="center" vertical="center"/>
    </xf>
    <xf numFmtId="0" fontId="36" fillId="60" borderId="54" xfId="0" applyFont="1" applyFill="1" applyBorder="1" applyAlignment="1">
      <alignment horizontal="center" vertical="center"/>
    </xf>
    <xf numFmtId="0" fontId="36" fillId="60" borderId="0" xfId="0" applyFont="1" applyFill="1" applyAlignment="1">
      <alignment horizontal="center" vertical="center" wrapText="1"/>
    </xf>
    <xf numFmtId="1" fontId="36" fillId="60" borderId="54" xfId="0" applyNumberFormat="1" applyFont="1" applyFill="1" applyBorder="1" applyAlignment="1">
      <alignment horizontal="center" vertical="center"/>
    </xf>
    <xf numFmtId="0" fontId="36" fillId="60" borderId="0" xfId="0" applyFont="1" applyFill="1" applyAlignment="1">
      <alignment vertical="center"/>
    </xf>
    <xf numFmtId="0" fontId="36" fillId="0" borderId="0" xfId="0" applyFont="1" applyFill="1" applyAlignment="1">
      <alignment vertical="center"/>
    </xf>
    <xf numFmtId="0" fontId="36" fillId="0" borderId="54" xfId="0" applyFont="1" applyBorder="1" applyAlignment="1">
      <alignment horizontal="center" vertical="center"/>
    </xf>
    <xf numFmtId="0" fontId="36" fillId="0" borderId="54" xfId="0" applyFont="1" applyBorder="1" applyAlignment="1">
      <alignment horizontal="center"/>
    </xf>
    <xf numFmtId="0" fontId="36" fillId="0" borderId="0" xfId="0" applyFont="1" applyAlignment="1">
      <alignment horizontal="center"/>
    </xf>
    <xf numFmtId="0" fontId="36" fillId="60" borderId="0" xfId="0" applyFont="1" applyFill="1"/>
    <xf numFmtId="0" fontId="27" fillId="0" borderId="13" xfId="0" applyFont="1" applyBorder="1" applyAlignment="1">
      <alignment vertical="center"/>
    </xf>
    <xf numFmtId="0" fontId="36" fillId="0" borderId="54" xfId="0" applyFont="1" applyFill="1" applyBorder="1" applyAlignment="1">
      <alignment horizontal="left" vertical="center"/>
    </xf>
    <xf numFmtId="0" fontId="0" fillId="0" borderId="0" xfId="0" applyFont="1" applyFill="1" applyAlignment="1">
      <alignment horizontal="left"/>
    </xf>
    <xf numFmtId="0" fontId="0" fillId="62" borderId="0" xfId="0" applyFont="1" applyFill="1" applyAlignment="1">
      <alignment horizontal="left"/>
    </xf>
    <xf numFmtId="0" fontId="29" fillId="0" borderId="60" xfId="0" applyFont="1" applyFill="1" applyBorder="1" applyAlignment="1">
      <alignment vertical="center" wrapText="1"/>
    </xf>
    <xf numFmtId="0" fontId="0" fillId="0" borderId="54" xfId="0" applyFont="1" applyFill="1" applyBorder="1" applyAlignment="1">
      <alignment horizontal="left" vertical="center"/>
    </xf>
    <xf numFmtId="0" fontId="0" fillId="0" borderId="7" xfId="0" applyFont="1" applyFill="1" applyBorder="1" applyAlignment="1"/>
    <xf numFmtId="0" fontId="0" fillId="0" borderId="54" xfId="0" applyFont="1" applyFill="1" applyBorder="1" applyAlignment="1">
      <alignment wrapText="1"/>
    </xf>
    <xf numFmtId="0" fontId="0" fillId="0" borderId="54" xfId="0" applyFont="1" applyFill="1" applyBorder="1" applyAlignment="1">
      <alignment horizontal="left"/>
    </xf>
    <xf numFmtId="0" fontId="0" fillId="0" borderId="54" xfId="0" applyFont="1" applyBorder="1" applyAlignment="1">
      <alignment horizontal="left"/>
    </xf>
    <xf numFmtId="0" fontId="36" fillId="0" borderId="54" xfId="0" applyFont="1" applyFill="1" applyBorder="1" applyAlignment="1">
      <alignment horizontal="left" wrapText="1"/>
    </xf>
    <xf numFmtId="0" fontId="33" fillId="63" borderId="54" xfId="0" applyFont="1" applyFill="1" applyBorder="1" applyAlignment="1">
      <alignment horizontal="left" wrapText="1"/>
    </xf>
    <xf numFmtId="0" fontId="33" fillId="0" borderId="54" xfId="0" applyFont="1" applyFill="1" applyBorder="1" applyAlignment="1">
      <alignment horizontal="left" wrapText="1"/>
    </xf>
    <xf numFmtId="0" fontId="36" fillId="0" borderId="54" xfId="0" applyFont="1" applyFill="1" applyBorder="1" applyAlignment="1">
      <alignment horizontal="center" vertical="top" wrapText="1"/>
    </xf>
    <xf numFmtId="0" fontId="33" fillId="0" borderId="0" xfId="0" applyFont="1" applyFill="1"/>
    <xf numFmtId="0" fontId="36" fillId="0" borderId="54" xfId="0" applyFont="1" applyFill="1" applyBorder="1" applyAlignment="1">
      <alignment horizontal="left" vertical="top" wrapText="1"/>
    </xf>
    <xf numFmtId="3" fontId="36" fillId="0" borderId="54" xfId="0" applyNumberFormat="1" applyFont="1" applyFill="1" applyBorder="1" applyAlignment="1">
      <alignment horizontal="center"/>
    </xf>
    <xf numFmtId="0" fontId="36" fillId="0" borderId="54" xfId="0" applyFont="1" applyFill="1" applyBorder="1"/>
    <xf numFmtId="0" fontId="0" fillId="0" borderId="0" xfId="0" applyFill="1"/>
    <xf numFmtId="0" fontId="33" fillId="0" borderId="54" xfId="0" applyFont="1" applyFill="1" applyBorder="1" applyAlignment="1">
      <alignment horizontal="left" vertical="top" wrapText="1"/>
    </xf>
    <xf numFmtId="0" fontId="36" fillId="60" borderId="54" xfId="0" applyFont="1" applyFill="1" applyBorder="1" applyAlignment="1">
      <alignment horizontal="left" wrapText="1"/>
    </xf>
    <xf numFmtId="0" fontId="33" fillId="60" borderId="54" xfId="0" applyFont="1" applyFill="1" applyBorder="1" applyAlignment="1">
      <alignment horizontal="left" wrapText="1"/>
    </xf>
    <xf numFmtId="0" fontId="36" fillId="60" borderId="54" xfId="0" applyFont="1" applyFill="1" applyBorder="1" applyAlignment="1">
      <alignment horizontal="center" vertical="top" wrapText="1"/>
    </xf>
    <xf numFmtId="3" fontId="36" fillId="60" borderId="54" xfId="0" applyNumberFormat="1" applyFont="1" applyFill="1" applyBorder="1" applyAlignment="1">
      <alignment horizontal="center"/>
    </xf>
    <xf numFmtId="0" fontId="36" fillId="60" borderId="54" xfId="0" applyFont="1" applyFill="1" applyBorder="1"/>
    <xf numFmtId="0" fontId="36" fillId="60" borderId="54" xfId="0" applyFont="1" applyFill="1" applyBorder="1" applyAlignment="1">
      <alignment horizontal="left" vertical="top" wrapText="1"/>
    </xf>
    <xf numFmtId="0" fontId="33" fillId="60" borderId="54" xfId="0" applyFont="1" applyFill="1" applyBorder="1" applyAlignment="1">
      <alignment horizontal="left" vertical="top" wrapText="1"/>
    </xf>
    <xf numFmtId="0" fontId="36" fillId="60" borderId="54" xfId="0" applyFont="1" applyFill="1" applyBorder="1" applyAlignment="1">
      <alignment horizontal="left" vertical="center"/>
    </xf>
    <xf numFmtId="0" fontId="24" fillId="60" borderId="54" xfId="0" applyFont="1" applyFill="1" applyBorder="1" applyAlignment="1">
      <alignment horizontal="left" wrapText="1"/>
    </xf>
    <xf numFmtId="165" fontId="36" fillId="60" borderId="54" xfId="0" applyNumberFormat="1" applyFont="1" applyFill="1" applyBorder="1" applyAlignment="1">
      <alignment horizontal="center"/>
    </xf>
    <xf numFmtId="0" fontId="24" fillId="0" borderId="54" xfId="0" applyFont="1" applyFill="1" applyBorder="1" applyAlignment="1">
      <alignment horizontal="left" wrapText="1"/>
    </xf>
    <xf numFmtId="0" fontId="24" fillId="60" borderId="54" xfId="0" applyFont="1" applyFill="1" applyBorder="1" applyAlignment="1">
      <alignment horizontal="left" vertical="top" wrapText="1"/>
    </xf>
    <xf numFmtId="49" fontId="36" fillId="0" borderId="0" xfId="0" applyNumberFormat="1" applyFont="1" applyFill="1" applyAlignment="1">
      <alignment vertical="center"/>
    </xf>
    <xf numFmtId="49" fontId="36" fillId="0" borderId="0" xfId="0" applyNumberFormat="1" applyFont="1" applyFill="1" applyAlignment="1">
      <alignment horizontal="center" vertical="center"/>
    </xf>
    <xf numFmtId="49" fontId="36" fillId="0" borderId="78" xfId="0" applyNumberFormat="1" applyFont="1" applyFill="1" applyBorder="1" applyAlignment="1">
      <alignment horizontal="center" vertical="center"/>
    </xf>
    <xf numFmtId="0" fontId="33" fillId="0" borderId="79" xfId="0" applyFont="1" applyFill="1" applyBorder="1" applyAlignment="1">
      <alignment horizontal="left" wrapText="1"/>
    </xf>
    <xf numFmtId="49" fontId="0" fillId="0" borderId="80" xfId="0" applyNumberFormat="1" applyFill="1" applyBorder="1" applyAlignment="1">
      <alignment vertical="center"/>
    </xf>
    <xf numFmtId="49" fontId="0" fillId="0" borderId="81" xfId="0" applyNumberFormat="1" applyFill="1" applyBorder="1" applyAlignment="1">
      <alignment vertical="center"/>
    </xf>
    <xf numFmtId="0" fontId="36" fillId="0" borderId="82" xfId="0" applyFont="1" applyFill="1" applyBorder="1" applyAlignment="1">
      <alignment horizontal="left" wrapText="1"/>
    </xf>
    <xf numFmtId="0" fontId="36" fillId="0" borderId="83" xfId="0" applyFont="1" applyFill="1" applyBorder="1" applyAlignment="1">
      <alignment horizontal="center" vertical="top" wrapText="1"/>
    </xf>
    <xf numFmtId="49" fontId="0" fillId="0" borderId="37" xfId="0" applyNumberFormat="1" applyFill="1" applyBorder="1" applyAlignment="1">
      <alignment horizontal="center" vertical="center"/>
    </xf>
    <xf numFmtId="49" fontId="33" fillId="0" borderId="38" xfId="0" applyNumberFormat="1" applyFont="1" applyFill="1" applyBorder="1" applyAlignment="1">
      <alignment vertical="center"/>
    </xf>
    <xf numFmtId="49" fontId="0" fillId="0" borderId="84" xfId="0" applyNumberFormat="1" applyFill="1" applyBorder="1" applyAlignment="1">
      <alignment vertical="center"/>
    </xf>
    <xf numFmtId="49" fontId="0" fillId="0" borderId="85" xfId="0" applyNumberFormat="1" applyFill="1" applyBorder="1" applyAlignment="1">
      <alignment vertical="center"/>
    </xf>
    <xf numFmtId="0" fontId="0" fillId="0" borderId="39" xfId="0" applyFill="1" applyBorder="1" applyAlignment="1">
      <alignment horizontal="left" vertical="center"/>
    </xf>
    <xf numFmtId="49" fontId="36" fillId="0" borderId="86" xfId="0" applyNumberFormat="1" applyFont="1" applyFill="1" applyBorder="1" applyAlignment="1">
      <alignment horizontal="center" vertical="center"/>
    </xf>
    <xf numFmtId="0" fontId="33" fillId="63" borderId="87" xfId="0" applyFont="1" applyFill="1" applyBorder="1" applyAlignment="1">
      <alignment horizontal="left" wrapText="1"/>
    </xf>
    <xf numFmtId="49" fontId="0" fillId="0" borderId="88" xfId="0" applyNumberFormat="1" applyFill="1" applyBorder="1" applyAlignment="1">
      <alignment vertical="center"/>
    </xf>
    <xf numFmtId="49" fontId="0" fillId="0" borderId="89" xfId="0" applyNumberFormat="1" applyFill="1" applyBorder="1" applyAlignment="1">
      <alignment vertical="center"/>
    </xf>
    <xf numFmtId="0" fontId="36" fillId="63" borderId="90" xfId="0" applyFont="1" applyFill="1" applyBorder="1" applyAlignment="1">
      <alignment horizontal="left" wrapText="1"/>
    </xf>
    <xf numFmtId="0" fontId="36" fillId="0" borderId="91" xfId="0" applyFont="1" applyBorder="1" applyAlignment="1">
      <alignment horizontal="center" vertical="top" wrapText="1"/>
    </xf>
    <xf numFmtId="0" fontId="36" fillId="0" borderId="14" xfId="0" applyNumberFormat="1" applyFont="1" applyFill="1" applyBorder="1" applyAlignment="1">
      <alignment horizontal="center" vertical="center"/>
    </xf>
    <xf numFmtId="0" fontId="36" fillId="0" borderId="7" xfId="0" applyNumberFormat="1" applyFont="1" applyFill="1" applyBorder="1" applyAlignment="1">
      <alignment horizontal="center" vertical="center"/>
    </xf>
    <xf numFmtId="0" fontId="36" fillId="0" borderId="37" xfId="0" applyNumberFormat="1" applyFont="1" applyFill="1" applyBorder="1" applyAlignment="1">
      <alignment horizontal="center" vertical="center"/>
    </xf>
    <xf numFmtId="0" fontId="33" fillId="0" borderId="87" xfId="0" applyFont="1" applyFill="1" applyBorder="1" applyAlignment="1">
      <alignment horizontal="left" wrapText="1"/>
    </xf>
    <xf numFmtId="0" fontId="36" fillId="0" borderId="90" xfId="0" applyFont="1" applyFill="1" applyBorder="1" applyAlignment="1">
      <alignment horizontal="left" wrapText="1"/>
    </xf>
    <xf numFmtId="0" fontId="36" fillId="0" borderId="91" xfId="0" applyFont="1" applyFill="1" applyBorder="1" applyAlignment="1">
      <alignment horizontal="center" vertical="top" wrapText="1"/>
    </xf>
    <xf numFmtId="49" fontId="36" fillId="0" borderId="93" xfId="0" applyNumberFormat="1" applyFont="1" applyFill="1" applyBorder="1" applyAlignment="1">
      <alignment horizontal="center" vertical="center"/>
    </xf>
    <xf numFmtId="49" fontId="36" fillId="0" borderId="7" xfId="0" applyNumberFormat="1" applyFont="1" applyFill="1" applyBorder="1" applyAlignment="1">
      <alignment horizontal="center" vertical="center"/>
    </xf>
    <xf numFmtId="49" fontId="36" fillId="0" borderId="94" xfId="0" applyNumberFormat="1" applyFont="1" applyFill="1" applyBorder="1" applyAlignment="1">
      <alignment horizontal="center" vertical="center"/>
    </xf>
    <xf numFmtId="49" fontId="0" fillId="64" borderId="0" xfId="0" applyNumberFormat="1" applyFont="1" applyFill="1" applyBorder="1" applyAlignment="1">
      <alignment vertical="center"/>
    </xf>
    <xf numFmtId="49" fontId="0" fillId="0" borderId="40" xfId="0" applyNumberFormat="1" applyFill="1" applyBorder="1" applyAlignment="1">
      <alignment horizontal="center" vertical="center"/>
    </xf>
    <xf numFmtId="49" fontId="28" fillId="0" borderId="54" xfId="0" applyNumberFormat="1" applyFont="1" applyFill="1" applyBorder="1" applyAlignment="1">
      <alignment vertical="center"/>
    </xf>
    <xf numFmtId="49" fontId="33" fillId="0" borderId="86" xfId="0" applyNumberFormat="1" applyFont="1" applyFill="1" applyBorder="1" applyAlignment="1"/>
    <xf numFmtId="49" fontId="0" fillId="0" borderId="36" xfId="0" applyNumberFormat="1" applyFill="1" applyBorder="1" applyAlignment="1">
      <alignment horizontal="center" vertical="center"/>
    </xf>
    <xf numFmtId="49" fontId="36" fillId="0" borderId="97" xfId="0" applyNumberFormat="1" applyFont="1" applyFill="1" applyBorder="1" applyAlignment="1">
      <alignment horizontal="center" vertical="center"/>
    </xf>
    <xf numFmtId="0" fontId="33" fillId="63" borderId="98" xfId="0" applyFont="1" applyFill="1" applyBorder="1" applyAlignment="1">
      <alignment horizontal="left" wrapText="1"/>
    </xf>
    <xf numFmtId="49" fontId="0" fillId="0" borderId="99" xfId="0" applyNumberFormat="1" applyFill="1" applyBorder="1" applyAlignment="1">
      <alignment vertical="center"/>
    </xf>
    <xf numFmtId="49" fontId="0" fillId="0" borderId="100" xfId="0" applyNumberFormat="1" applyFill="1" applyBorder="1" applyAlignment="1">
      <alignment vertical="center"/>
    </xf>
    <xf numFmtId="0" fontId="36" fillId="63" borderId="101" xfId="0" applyFont="1" applyFill="1" applyBorder="1" applyAlignment="1">
      <alignment horizontal="left" wrapText="1"/>
    </xf>
    <xf numFmtId="0" fontId="36" fillId="0" borderId="102" xfId="0" applyFont="1" applyBorder="1" applyAlignment="1">
      <alignment horizontal="center" vertical="top" wrapText="1"/>
    </xf>
    <xf numFmtId="0" fontId="36" fillId="0" borderId="103" xfId="0" applyNumberFormat="1" applyFont="1" applyFill="1" applyBorder="1" applyAlignment="1">
      <alignment horizontal="center" vertical="center"/>
    </xf>
    <xf numFmtId="0" fontId="36" fillId="0" borderId="104" xfId="0" applyNumberFormat="1" applyFont="1" applyFill="1" applyBorder="1" applyAlignment="1">
      <alignment horizontal="center" vertical="center"/>
    </xf>
    <xf numFmtId="0" fontId="36" fillId="0" borderId="105" xfId="0" applyNumberFormat="1" applyFont="1" applyFill="1" applyBorder="1" applyAlignment="1">
      <alignment horizontal="center" vertical="center"/>
    </xf>
    <xf numFmtId="0" fontId="36" fillId="0" borderId="106" xfId="0" applyNumberFormat="1" applyFont="1" applyFill="1" applyBorder="1" applyAlignment="1">
      <alignment horizontal="center" vertical="center"/>
    </xf>
    <xf numFmtId="49" fontId="36" fillId="0" borderId="110" xfId="0" applyNumberFormat="1" applyFont="1" applyFill="1" applyBorder="1" applyAlignment="1">
      <alignment horizontal="center" vertical="center"/>
    </xf>
    <xf numFmtId="0" fontId="33" fillId="0" borderId="80" xfId="0" applyFont="1" applyFill="1" applyBorder="1" applyAlignment="1">
      <alignment horizontal="left" wrapText="1"/>
    </xf>
    <xf numFmtId="49" fontId="0" fillId="0" borderId="111" xfId="0" applyNumberFormat="1" applyFill="1" applyBorder="1" applyAlignment="1">
      <alignment vertical="center"/>
    </xf>
    <xf numFmtId="0" fontId="36" fillId="0" borderId="112" xfId="0" applyFont="1" applyFill="1" applyBorder="1" applyAlignment="1">
      <alignment horizontal="left" wrapText="1"/>
    </xf>
    <xf numFmtId="0" fontId="36" fillId="0" borderId="113" xfId="0" applyFont="1" applyFill="1" applyBorder="1" applyAlignment="1">
      <alignment horizontal="center" vertical="top" wrapText="1"/>
    </xf>
    <xf numFmtId="49" fontId="0" fillId="0" borderId="114" xfId="0" applyNumberFormat="1" applyFill="1" applyBorder="1" applyAlignment="1">
      <alignment horizontal="center" vertical="center"/>
    </xf>
    <xf numFmtId="49" fontId="0" fillId="0" borderId="115" xfId="0" applyNumberFormat="1" applyFill="1" applyBorder="1" applyAlignment="1">
      <alignment horizontal="center" vertical="center"/>
    </xf>
    <xf numFmtId="49" fontId="0" fillId="0" borderId="116" xfId="0" applyNumberFormat="1" applyFill="1" applyBorder="1" applyAlignment="1">
      <alignment horizontal="center" vertical="center"/>
    </xf>
    <xf numFmtId="49" fontId="0" fillId="0" borderId="41" xfId="0" applyNumberFormat="1" applyFill="1" applyBorder="1" applyAlignment="1">
      <alignment horizontal="center" vertical="center"/>
    </xf>
    <xf numFmtId="49" fontId="0" fillId="0" borderId="32" xfId="0" applyNumberFormat="1" applyFill="1" applyBorder="1" applyAlignment="1">
      <alignment horizontal="center" vertical="center"/>
    </xf>
    <xf numFmtId="49" fontId="0" fillId="0" borderId="29" xfId="0" applyNumberFormat="1" applyFill="1" applyBorder="1" applyAlignment="1">
      <alignment horizontal="center" vertical="center"/>
    </xf>
    <xf numFmtId="49" fontId="36" fillId="0" borderId="117" xfId="0" applyNumberFormat="1" applyFont="1" applyFill="1" applyBorder="1" applyAlignment="1">
      <alignment horizontal="center" vertical="center"/>
    </xf>
    <xf numFmtId="0" fontId="33" fillId="63" borderId="88" xfId="0" applyFont="1" applyFill="1" applyBorder="1" applyAlignment="1">
      <alignment horizontal="left" wrapText="1"/>
    </xf>
    <xf numFmtId="49" fontId="0" fillId="0" borderId="118" xfId="0" applyNumberFormat="1" applyFill="1" applyBorder="1" applyAlignment="1">
      <alignment vertical="center"/>
    </xf>
    <xf numFmtId="0" fontId="36" fillId="63" borderId="66" xfId="0" applyFont="1" applyFill="1" applyBorder="1" applyAlignment="1">
      <alignment horizontal="left" wrapText="1"/>
    </xf>
    <xf numFmtId="0" fontId="36" fillId="0" borderId="65" xfId="0" applyFont="1" applyBorder="1" applyAlignment="1">
      <alignment horizontal="center" vertical="top" wrapText="1"/>
    </xf>
    <xf numFmtId="0" fontId="36" fillId="0" borderId="93" xfId="0" applyNumberFormat="1" applyFont="1" applyFill="1" applyBorder="1" applyAlignment="1">
      <alignment horizontal="center" vertical="center"/>
    </xf>
    <xf numFmtId="0" fontId="36" fillId="0" borderId="94" xfId="0" applyNumberFormat="1" applyFont="1" applyFill="1" applyBorder="1" applyAlignment="1">
      <alignment horizontal="center" vertical="center"/>
    </xf>
    <xf numFmtId="0" fontId="36" fillId="0" borderId="66" xfId="0" applyFont="1" applyBorder="1" applyAlignment="1">
      <alignment horizontal="left" wrapText="1"/>
    </xf>
    <xf numFmtId="49" fontId="36" fillId="0" borderId="36" xfId="0" applyNumberFormat="1" applyFont="1" applyFill="1" applyBorder="1" applyAlignment="1">
      <alignment horizontal="center" vertical="center"/>
    </xf>
    <xf numFmtId="0" fontId="33" fillId="0" borderId="88" xfId="0" applyFont="1" applyBorder="1" applyAlignment="1">
      <alignment horizontal="left" wrapText="1"/>
    </xf>
    <xf numFmtId="0" fontId="36" fillId="0" borderId="66" xfId="0" applyFont="1" applyBorder="1" applyAlignment="1">
      <alignment horizontal="left" vertical="top" wrapText="1"/>
    </xf>
    <xf numFmtId="0" fontId="36" fillId="63" borderId="66" xfId="0" applyFont="1" applyFill="1" applyBorder="1" applyAlignment="1">
      <alignment horizontal="left" vertical="top" wrapText="1"/>
    </xf>
    <xf numFmtId="0" fontId="33" fillId="0" borderId="88" xfId="0" applyFont="1" applyFill="1" applyBorder="1" applyAlignment="1">
      <alignment horizontal="left" wrapText="1"/>
    </xf>
    <xf numFmtId="0" fontId="36" fillId="0" borderId="66" xfId="0" applyFont="1" applyFill="1" applyBorder="1" applyAlignment="1">
      <alignment horizontal="left" wrapText="1"/>
    </xf>
    <xf numFmtId="0" fontId="36" fillId="0" borderId="65" xfId="0" applyFont="1" applyFill="1" applyBorder="1" applyAlignment="1">
      <alignment horizontal="center" vertical="top" wrapText="1"/>
    </xf>
    <xf numFmtId="0" fontId="24" fillId="63" borderId="66" xfId="0" applyFont="1" applyFill="1" applyBorder="1" applyAlignment="1">
      <alignment horizontal="left" wrapText="1"/>
    </xf>
    <xf numFmtId="0" fontId="0" fillId="0" borderId="120" xfId="0" applyFont="1" applyBorder="1"/>
    <xf numFmtId="49" fontId="0" fillId="0" borderId="120" xfId="0" applyNumberFormat="1" applyFont="1" applyFill="1" applyBorder="1" applyAlignment="1">
      <alignment vertical="center"/>
    </xf>
    <xf numFmtId="49" fontId="0" fillId="0" borderId="108" xfId="0" applyNumberFormat="1" applyFont="1" applyFill="1" applyBorder="1" applyAlignment="1">
      <alignment horizontal="center" vertical="center"/>
    </xf>
    <xf numFmtId="49" fontId="0" fillId="0" borderId="108" xfId="0" applyNumberFormat="1" applyFont="1" applyFill="1" applyBorder="1" applyAlignment="1">
      <alignment vertical="center"/>
    </xf>
    <xf numFmtId="49" fontId="0" fillId="0" borderId="121" xfId="0" applyNumberFormat="1" applyFont="1" applyFill="1" applyBorder="1" applyAlignment="1">
      <alignment horizontal="center" vertical="center"/>
    </xf>
    <xf numFmtId="49" fontId="0" fillId="0" borderId="103" xfId="0" applyNumberFormat="1" applyFont="1" applyFill="1" applyBorder="1" applyAlignment="1">
      <alignment horizontal="center" vertical="center"/>
    </xf>
    <xf numFmtId="49" fontId="0" fillId="0" borderId="104" xfId="0" applyNumberFormat="1" applyFont="1" applyFill="1" applyBorder="1" applyAlignment="1">
      <alignment horizontal="center" vertical="center"/>
    </xf>
    <xf numFmtId="49" fontId="0" fillId="0" borderId="122" xfId="0" applyNumberFormat="1" applyFont="1" applyFill="1" applyBorder="1" applyAlignment="1">
      <alignment horizontal="center" vertical="center"/>
    </xf>
    <xf numFmtId="49" fontId="0" fillId="0" borderId="106" xfId="0" applyNumberFormat="1" applyFont="1" applyFill="1" applyBorder="1" applyAlignment="1">
      <alignment horizontal="center" vertical="center"/>
    </xf>
    <xf numFmtId="49" fontId="0" fillId="0" borderId="105" xfId="0" applyNumberFormat="1" applyFont="1" applyFill="1" applyBorder="1" applyAlignment="1">
      <alignment horizontal="center" vertical="center"/>
    </xf>
    <xf numFmtId="49" fontId="0" fillId="0" borderId="123" xfId="0" applyNumberFormat="1" applyFont="1" applyFill="1" applyBorder="1" applyAlignment="1">
      <alignment horizontal="center" vertical="center"/>
    </xf>
    <xf numFmtId="0" fontId="33" fillId="0" borderId="54" xfId="0" applyFont="1" applyBorder="1" applyAlignment="1">
      <alignment horizontal="left" vertical="center"/>
    </xf>
    <xf numFmtId="0" fontId="33" fillId="0" borderId="54" xfId="0" applyFont="1" applyFill="1" applyBorder="1" applyAlignment="1">
      <alignment horizontal="left" vertical="center"/>
    </xf>
    <xf numFmtId="0" fontId="33" fillId="63" borderId="54" xfId="0" applyFont="1" applyFill="1" applyBorder="1" applyAlignment="1">
      <alignment wrapText="1"/>
    </xf>
    <xf numFmtId="0" fontId="33" fillId="0" borderId="54" xfId="0" applyFont="1" applyBorder="1" applyAlignment="1">
      <alignment horizontal="left" wrapText="1"/>
    </xf>
    <xf numFmtId="49" fontId="36" fillId="0" borderId="54" xfId="65" applyNumberFormat="1" applyFont="1" applyFill="1" applyBorder="1" applyAlignment="1">
      <alignment horizontal="center" vertical="center" wrapText="1"/>
    </xf>
    <xf numFmtId="49" fontId="36" fillId="0" borderId="54" xfId="63" applyNumberFormat="1" applyFont="1" applyFill="1" applyBorder="1" applyAlignment="1">
      <alignment vertical="center"/>
    </xf>
    <xf numFmtId="49" fontId="36" fillId="0" borderId="54" xfId="63" applyNumberFormat="1" applyFont="1" applyFill="1" applyBorder="1" applyAlignment="1">
      <alignment horizontal="left" vertical="center"/>
    </xf>
    <xf numFmtId="49" fontId="36" fillId="0" borderId="54" xfId="63" applyNumberFormat="1" applyFont="1" applyFill="1" applyBorder="1" applyAlignment="1">
      <alignment horizontal="left" vertical="center" wrapText="1"/>
    </xf>
    <xf numFmtId="49" fontId="36" fillId="0" borderId="54" xfId="63" applyNumberFormat="1" applyFont="1" applyFill="1" applyBorder="1" applyAlignment="1">
      <alignment horizontal="center" vertical="center" wrapText="1"/>
    </xf>
    <xf numFmtId="0" fontId="36" fillId="0" borderId="60" xfId="0" applyFont="1" applyFill="1" applyBorder="1" applyAlignment="1">
      <alignment horizontal="center" vertical="center"/>
    </xf>
    <xf numFmtId="0" fontId="36" fillId="30" borderId="54" xfId="0" applyFont="1" applyFill="1" applyBorder="1" applyAlignment="1">
      <alignment vertical="center"/>
    </xf>
    <xf numFmtId="0" fontId="36" fillId="0" borderId="0" xfId="0" applyFont="1" applyAlignment="1">
      <alignment vertical="center"/>
    </xf>
    <xf numFmtId="0" fontId="36" fillId="0" borderId="7" xfId="0" applyFont="1" applyBorder="1" applyAlignment="1">
      <alignment vertical="center"/>
    </xf>
    <xf numFmtId="49" fontId="36" fillId="0" borderId="54" xfId="63" applyNumberFormat="1" applyFont="1" applyFill="1" applyBorder="1" applyAlignment="1">
      <alignment horizontal="center" vertical="center"/>
    </xf>
    <xf numFmtId="166" fontId="50" fillId="0" borderId="54" xfId="66" applyNumberFormat="1" applyFont="1" applyFill="1" applyBorder="1" applyAlignment="1">
      <alignment horizontal="left" vertical="center"/>
    </xf>
    <xf numFmtId="0" fontId="33" fillId="0" borderId="54" xfId="0" applyFont="1" applyFill="1" applyBorder="1"/>
    <xf numFmtId="166" fontId="36" fillId="0" borderId="54" xfId="66" applyNumberFormat="1" applyFont="1" applyFill="1" applyBorder="1" applyAlignment="1">
      <alignment vertical="center" wrapText="1"/>
    </xf>
    <xf numFmtId="2" fontId="36" fillId="0" borderId="54" xfId="66" applyNumberFormat="1" applyFill="1" applyBorder="1" applyAlignment="1">
      <alignment horizontal="center" vertical="center"/>
    </xf>
    <xf numFmtId="166" fontId="33" fillId="0" borderId="54" xfId="66" applyNumberFormat="1" applyFont="1" applyFill="1" applyBorder="1" applyAlignment="1">
      <alignment horizontal="left" vertical="center"/>
    </xf>
    <xf numFmtId="2" fontId="1" fillId="0" borderId="54" xfId="66" applyNumberFormat="1" applyFont="1" applyFill="1" applyBorder="1" applyAlignment="1">
      <alignment horizontal="center" vertical="center"/>
    </xf>
    <xf numFmtId="49" fontId="0" fillId="0" borderId="7" xfId="0" applyNumberFormat="1" applyFill="1" applyBorder="1" applyAlignment="1">
      <alignment horizontal="center" vertical="center" wrapText="1"/>
    </xf>
    <xf numFmtId="0" fontId="0" fillId="0" borderId="7" xfId="0" applyFill="1" applyBorder="1" applyAlignment="1">
      <alignment horizontal="center" vertical="center" wrapText="1"/>
    </xf>
    <xf numFmtId="1" fontId="0" fillId="0" borderId="7" xfId="0" applyNumberFormat="1" applyFill="1" applyBorder="1" applyAlignment="1">
      <alignment horizontal="center" vertical="center" wrapText="1"/>
    </xf>
    <xf numFmtId="49" fontId="0" fillId="0" borderId="14" xfId="0" applyNumberFormat="1" applyFill="1" applyBorder="1" applyAlignment="1">
      <alignment horizontal="center" vertical="center" wrapText="1"/>
    </xf>
    <xf numFmtId="0" fontId="0" fillId="0" borderId="7" xfId="0" applyFill="1" applyBorder="1" applyAlignment="1">
      <alignment horizontal="left" wrapText="1" indent="1"/>
    </xf>
    <xf numFmtId="49" fontId="36" fillId="0" borderId="7" xfId="63" applyNumberFormat="1" applyFont="1" applyFill="1" applyBorder="1" applyAlignment="1">
      <alignment horizontal="center" vertical="center"/>
    </xf>
    <xf numFmtId="49" fontId="36" fillId="0" borderId="7" xfId="0" applyNumberFormat="1" applyFont="1" applyFill="1" applyBorder="1" applyAlignment="1">
      <alignment vertical="center"/>
    </xf>
    <xf numFmtId="0" fontId="36" fillId="0" borderId="7" xfId="0" applyNumberFormat="1" applyFont="1" applyFill="1" applyBorder="1" applyAlignment="1">
      <alignment horizontal="center" vertical="center" wrapText="1"/>
    </xf>
    <xf numFmtId="49" fontId="36" fillId="0" borderId="7" xfId="65" applyNumberFormat="1" applyFont="1" applyFill="1" applyBorder="1" applyAlignment="1">
      <alignment horizontal="center" vertical="center" wrapText="1"/>
    </xf>
    <xf numFmtId="0" fontId="24" fillId="0" borderId="53" xfId="0" applyFont="1" applyBorder="1" applyAlignment="1">
      <alignment horizontal="center"/>
    </xf>
    <xf numFmtId="0" fontId="24" fillId="29" borderId="53" xfId="0" applyFont="1" applyFill="1" applyBorder="1" applyAlignment="1">
      <alignment horizontal="center"/>
    </xf>
    <xf numFmtId="0" fontId="0" fillId="0" borderId="55" xfId="0" applyFont="1" applyFill="1" applyBorder="1" applyAlignment="1">
      <alignment horizontal="center" vertical="center" wrapText="1"/>
    </xf>
    <xf numFmtId="0" fontId="0" fillId="0" borderId="14" xfId="0" applyFont="1" applyFill="1" applyBorder="1" applyAlignment="1">
      <alignment horizontal="center"/>
    </xf>
    <xf numFmtId="0" fontId="0" fillId="0" borderId="32" xfId="0" applyFont="1" applyBorder="1"/>
    <xf numFmtId="0" fontId="0" fillId="0" borderId="32"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32" xfId="0" applyBorder="1" applyAlignment="1">
      <alignment horizontal="center"/>
    </xf>
    <xf numFmtId="0" fontId="0" fillId="0" borderId="54" xfId="0" applyFont="1" applyFill="1" applyBorder="1" applyAlignment="1">
      <alignment vertical="center"/>
    </xf>
    <xf numFmtId="0" fontId="36" fillId="0" borderId="54" xfId="0" applyFont="1" applyBorder="1" applyAlignment="1">
      <alignment vertical="center"/>
    </xf>
    <xf numFmtId="1" fontId="36" fillId="0" borderId="54" xfId="63" applyNumberFormat="1" applyFont="1" applyFill="1" applyBorder="1" applyAlignment="1">
      <alignment vertical="center" wrapText="1"/>
    </xf>
    <xf numFmtId="0" fontId="36" fillId="63" borderId="54" xfId="0" applyFont="1" applyFill="1" applyBorder="1" applyAlignment="1">
      <alignment vertical="center"/>
    </xf>
    <xf numFmtId="49" fontId="36" fillId="63" borderId="54" xfId="63" applyNumberFormat="1" applyFont="1" applyFill="1" applyBorder="1" applyAlignment="1">
      <alignment vertical="center"/>
    </xf>
    <xf numFmtId="0" fontId="36" fillId="63" borderId="54" xfId="0" applyFont="1" applyFill="1" applyBorder="1" applyAlignment="1">
      <alignment horizontal="center" vertical="center" wrapText="1"/>
    </xf>
    <xf numFmtId="49" fontId="36" fillId="63" borderId="54" xfId="63" applyNumberFormat="1" applyFont="1" applyFill="1" applyBorder="1" applyAlignment="1">
      <alignment horizontal="center" vertical="center"/>
    </xf>
    <xf numFmtId="49" fontId="36" fillId="63" borderId="54" xfId="63" applyNumberFormat="1" applyFont="1" applyFill="1" applyBorder="1" applyAlignment="1">
      <alignment horizontal="left" vertical="center" wrapText="1"/>
    </xf>
    <xf numFmtId="0" fontId="36" fillId="63" borderId="54" xfId="0" applyFont="1" applyFill="1" applyBorder="1" applyAlignment="1">
      <alignment vertical="center" wrapText="1"/>
    </xf>
    <xf numFmtId="49" fontId="36" fillId="63" borderId="54" xfId="63" applyNumberFormat="1" applyFont="1" applyFill="1" applyBorder="1" applyAlignment="1">
      <alignment horizontal="center" vertical="center" wrapText="1"/>
    </xf>
    <xf numFmtId="49" fontId="36" fillId="63" borderId="65" xfId="63" applyNumberFormat="1" applyFont="1" applyFill="1" applyBorder="1" applyAlignment="1">
      <alignment horizontal="center" vertical="center"/>
    </xf>
    <xf numFmtId="49" fontId="36" fillId="0" borderId="54" xfId="64" applyNumberFormat="1" applyFont="1" applyFill="1" applyBorder="1" applyAlignment="1">
      <alignment horizontal="left" vertical="center" wrapText="1"/>
    </xf>
    <xf numFmtId="0" fontId="36" fillId="0" borderId="54" xfId="0" applyFont="1" applyBorder="1"/>
    <xf numFmtId="49" fontId="0" fillId="0" borderId="54" xfId="63" applyNumberFormat="1" applyFont="1" applyFill="1" applyBorder="1" applyAlignment="1">
      <alignment horizontal="center" vertical="center"/>
    </xf>
    <xf numFmtId="1" fontId="36" fillId="0" borderId="54" xfId="63" applyNumberFormat="1" applyFont="1" applyFill="1" applyBorder="1" applyAlignment="1">
      <alignment vertical="center"/>
    </xf>
    <xf numFmtId="1" fontId="36" fillId="0" borderId="60" xfId="63" applyNumberFormat="1" applyFont="1" applyFill="1" applyBorder="1" applyAlignment="1">
      <alignment vertical="center"/>
    </xf>
    <xf numFmtId="49" fontId="36" fillId="63" borderId="60" xfId="63" applyNumberFormat="1" applyFont="1" applyFill="1" applyBorder="1" applyAlignment="1">
      <alignment horizontal="left" vertical="center"/>
    </xf>
    <xf numFmtId="49" fontId="36" fillId="63" borderId="60" xfId="63" applyNumberFormat="1" applyFont="1" applyFill="1" applyBorder="1" applyAlignment="1">
      <alignment vertical="center"/>
    </xf>
    <xf numFmtId="0" fontId="36" fillId="0" borderId="54" xfId="0" applyFont="1" applyBorder="1" applyAlignment="1">
      <alignment horizontal="left" vertical="center"/>
    </xf>
    <xf numFmtId="0" fontId="36" fillId="63" borderId="54" xfId="0" applyFont="1" applyFill="1" applyBorder="1" applyAlignment="1">
      <alignment horizontal="left" vertical="center" wrapText="1"/>
    </xf>
    <xf numFmtId="0" fontId="36" fillId="63" borderId="60" xfId="0" applyFont="1" applyFill="1" applyBorder="1" applyAlignment="1">
      <alignment horizontal="left" vertical="center"/>
    </xf>
    <xf numFmtId="0" fontId="36" fillId="63" borderId="54" xfId="0" applyFont="1" applyFill="1" applyBorder="1" applyAlignment="1">
      <alignment horizontal="left" vertical="center"/>
    </xf>
    <xf numFmtId="49" fontId="36" fillId="0" borderId="7" xfId="63" applyNumberFormat="1" applyFont="1" applyFill="1" applyBorder="1" applyAlignment="1">
      <alignment vertical="center"/>
    </xf>
    <xf numFmtId="49" fontId="36" fillId="0" borderId="40" xfId="63" applyNumberFormat="1" applyFont="1" applyFill="1" applyBorder="1" applyAlignment="1">
      <alignment vertical="center"/>
    </xf>
    <xf numFmtId="49" fontId="36" fillId="63" borderId="65" xfId="63" applyNumberFormat="1" applyFont="1" applyFill="1" applyBorder="1" applyAlignment="1">
      <alignment vertical="center"/>
    </xf>
    <xf numFmtId="0" fontId="0" fillId="8" borderId="9" xfId="0" applyFont="1" applyFill="1" applyBorder="1" applyAlignment="1">
      <alignment horizontal="center"/>
    </xf>
    <xf numFmtId="0" fontId="24" fillId="0" borderId="54" xfId="0" applyFont="1" applyFill="1" applyBorder="1" applyAlignment="1">
      <alignment vertical="center" wrapText="1"/>
    </xf>
    <xf numFmtId="0" fontId="0" fillId="0" borderId="0" xfId="0" applyBorder="1" applyAlignment="1">
      <alignment horizontal="center"/>
    </xf>
    <xf numFmtId="0" fontId="0" fillId="0" borderId="0" xfId="0" applyFont="1" applyBorder="1" applyAlignment="1">
      <alignment horizontal="center"/>
    </xf>
    <xf numFmtId="0" fontId="0" fillId="0" borderId="0" xfId="0" applyFill="1" applyBorder="1" applyAlignment="1">
      <alignment horizontal="center"/>
    </xf>
    <xf numFmtId="0" fontId="0" fillId="0" borderId="126" xfId="0" applyFill="1" applyBorder="1" applyAlignment="1">
      <alignment horizontal="center"/>
    </xf>
    <xf numFmtId="0" fontId="0" fillId="0" borderId="54" xfId="0" applyFont="1" applyFill="1" applyBorder="1" applyAlignment="1">
      <alignment vertical="center" wrapText="1"/>
    </xf>
    <xf numFmtId="0" fontId="0" fillId="0" borderId="54" xfId="0" applyFont="1" applyBorder="1" applyAlignment="1">
      <alignment wrapText="1"/>
    </xf>
    <xf numFmtId="0" fontId="24" fillId="29" borderId="8" xfId="0" applyFont="1" applyFill="1" applyBorder="1" applyAlignment="1">
      <alignment horizontal="center" vertical="center" wrapText="1"/>
    </xf>
    <xf numFmtId="0" fontId="27" fillId="0" borderId="13" xfId="0" applyFont="1" applyFill="1" applyBorder="1" applyAlignment="1">
      <alignment horizontal="center" vertical="center"/>
    </xf>
    <xf numFmtId="49" fontId="0" fillId="0" borderId="54" xfId="0" applyNumberFormat="1" applyFont="1" applyFill="1" applyBorder="1" applyAlignment="1">
      <alignment horizontal="center" vertical="center"/>
    </xf>
    <xf numFmtId="0" fontId="0" fillId="0" borderId="54" xfId="0" applyFont="1" applyBorder="1" applyAlignment="1">
      <alignment horizontal="center" vertical="center" wrapText="1"/>
    </xf>
    <xf numFmtId="0" fontId="0" fillId="0" borderId="54" xfId="0" applyFont="1" applyFill="1" applyBorder="1" applyAlignment="1">
      <alignment horizontal="center" vertical="center" wrapText="1"/>
    </xf>
    <xf numFmtId="0" fontId="0" fillId="29" borderId="32" xfId="0" applyFont="1" applyFill="1" applyBorder="1" applyAlignment="1">
      <alignment horizontal="center" vertical="center"/>
    </xf>
    <xf numFmtId="9" fontId="0" fillId="29" borderId="7" xfId="0" applyNumberFormat="1" applyFont="1" applyFill="1" applyBorder="1" applyAlignment="1">
      <alignment horizontal="center" vertical="center"/>
    </xf>
    <xf numFmtId="0" fontId="0" fillId="0" borderId="0" xfId="0" applyFont="1" applyBorder="1" applyAlignment="1">
      <alignment horizontal="center" vertical="center"/>
    </xf>
    <xf numFmtId="10" fontId="0" fillId="0" borderId="54" xfId="0" applyNumberFormat="1" applyFont="1" applyFill="1" applyBorder="1" applyAlignment="1">
      <alignment horizontal="center" vertical="center"/>
    </xf>
    <xf numFmtId="0" fontId="0" fillId="0" borderId="54" xfId="0" applyFont="1" applyFill="1" applyBorder="1" applyAlignment="1">
      <alignment horizontal="center" wrapText="1"/>
    </xf>
    <xf numFmtId="49" fontId="0" fillId="0" borderId="54" xfId="0" applyNumberFormat="1" applyFont="1" applyBorder="1" applyAlignment="1">
      <alignment horizontal="center" vertical="center"/>
    </xf>
    <xf numFmtId="0" fontId="33" fillId="0" borderId="54" xfId="0" applyFont="1" applyFill="1" applyBorder="1" applyAlignment="1">
      <alignment horizontal="left"/>
    </xf>
    <xf numFmtId="0" fontId="0" fillId="0" borderId="54" xfId="0" applyFont="1" applyBorder="1" applyAlignment="1">
      <alignment horizontal="center"/>
    </xf>
    <xf numFmtId="49" fontId="0" fillId="63" borderId="54" xfId="0" applyNumberFormat="1" applyFont="1" applyFill="1" applyBorder="1" applyAlignment="1">
      <alignment horizontal="center" vertical="center"/>
    </xf>
    <xf numFmtId="49" fontId="0" fillId="63" borderId="60" xfId="0" applyNumberFormat="1" applyFont="1" applyFill="1" applyBorder="1" applyAlignment="1">
      <alignment horizontal="center" vertical="center"/>
    </xf>
    <xf numFmtId="0" fontId="0" fillId="29" borderId="7" xfId="0" applyFill="1" applyBorder="1" applyAlignment="1">
      <alignment horizontal="center" vertical="center"/>
    </xf>
    <xf numFmtId="0" fontId="0" fillId="66" borderId="7" xfId="0" applyFont="1" applyFill="1" applyBorder="1" applyAlignment="1">
      <alignment horizontal="center" vertical="center"/>
    </xf>
    <xf numFmtId="0" fontId="0" fillId="66" borderId="32" xfId="0" applyFont="1" applyFill="1" applyBorder="1" applyAlignment="1">
      <alignment horizontal="center" vertical="center"/>
    </xf>
    <xf numFmtId="9" fontId="0" fillId="66" borderId="7"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0" fillId="67" borderId="0" xfId="0" applyFont="1" applyFill="1" applyAlignment="1">
      <alignment horizontal="center" wrapText="1"/>
    </xf>
    <xf numFmtId="0" fontId="0" fillId="0" borderId="0" xfId="0" applyFont="1" applyFill="1" applyAlignment="1">
      <alignment wrapText="1"/>
    </xf>
    <xf numFmtId="0" fontId="24" fillId="0" borderId="0" xfId="0" applyFont="1" applyFill="1" applyAlignment="1">
      <alignment horizontal="center" vertical="center" wrapText="1"/>
    </xf>
    <xf numFmtId="0" fontId="24" fillId="0" borderId="0" xfId="0" applyFont="1" applyAlignment="1">
      <alignment horizontal="center" vertical="center" wrapText="1"/>
    </xf>
    <xf numFmtId="0" fontId="0" fillId="0" borderId="54" xfId="0" applyFont="1" applyFill="1" applyBorder="1" applyAlignment="1"/>
    <xf numFmtId="0" fontId="0" fillId="0" borderId="65" xfId="0" applyFont="1" applyFill="1" applyBorder="1" applyAlignment="1">
      <alignment horizontal="center"/>
    </xf>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54" xfId="0" applyFont="1" applyBorder="1" applyAlignment="1"/>
    <xf numFmtId="0" fontId="0" fillId="67" borderId="0" xfId="0" applyFont="1" applyFill="1" applyBorder="1" applyAlignment="1">
      <alignment horizontal="center"/>
    </xf>
    <xf numFmtId="0" fontId="0" fillId="0" borderId="0" xfId="0" applyFont="1" applyFill="1" applyAlignment="1"/>
    <xf numFmtId="0" fontId="0" fillId="67" borderId="0" xfId="0" applyFont="1" applyFill="1" applyAlignment="1"/>
    <xf numFmtId="0" fontId="0" fillId="67" borderId="0" xfId="0" applyFont="1" applyFill="1" applyAlignment="1">
      <alignment horizontal="center"/>
    </xf>
    <xf numFmtId="0" fontId="0" fillId="67" borderId="0" xfId="0" applyFont="1" applyFill="1" applyAlignment="1">
      <alignment horizontal="center" vertical="center"/>
    </xf>
    <xf numFmtId="0" fontId="0" fillId="67" borderId="0" xfId="0" applyFont="1" applyFill="1" applyAlignment="1">
      <alignment vertical="center"/>
    </xf>
    <xf numFmtId="0" fontId="0" fillId="0" borderId="0" xfId="0" applyFont="1" applyFill="1" applyBorder="1" applyAlignment="1"/>
    <xf numFmtId="0" fontId="0" fillId="0" borderId="0" xfId="0" applyFont="1" applyFill="1" applyBorder="1" applyAlignment="1">
      <alignment horizontal="left" vertical="center"/>
    </xf>
    <xf numFmtId="0" fontId="0" fillId="0" borderId="0" xfId="0" applyFont="1" applyAlignment="1">
      <alignment vertical="center"/>
    </xf>
    <xf numFmtId="0" fontId="0" fillId="65" borderId="0" xfId="0" applyFont="1" applyFill="1"/>
    <xf numFmtId="0" fontId="0" fillId="65" borderId="0" xfId="0" applyFont="1" applyFill="1" applyAlignment="1">
      <alignment horizontal="center"/>
    </xf>
    <xf numFmtId="0" fontId="0" fillId="68" borderId="0" xfId="0" applyFont="1" applyFill="1"/>
    <xf numFmtId="0" fontId="0" fillId="69" borderId="7" xfId="0" applyFont="1" applyFill="1" applyBorder="1" applyAlignment="1">
      <alignment horizontal="center" vertical="center"/>
    </xf>
    <xf numFmtId="0" fontId="0" fillId="69" borderId="7" xfId="0" applyFont="1" applyFill="1" applyBorder="1"/>
    <xf numFmtId="0" fontId="0" fillId="66" borderId="65" xfId="0" applyFont="1" applyFill="1" applyBorder="1" applyAlignment="1">
      <alignment horizontal="center"/>
    </xf>
    <xf numFmtId="0" fontId="0" fillId="69" borderId="7" xfId="0" applyFont="1" applyFill="1" applyBorder="1" applyAlignment="1"/>
    <xf numFmtId="0" fontId="0" fillId="69" borderId="7" xfId="0" applyFont="1" applyFill="1" applyBorder="1" applyAlignment="1">
      <alignment horizontal="center"/>
    </xf>
    <xf numFmtId="0" fontId="0" fillId="69" borderId="7" xfId="0" applyFont="1" applyFill="1" applyBorder="1" applyAlignment="1">
      <alignment vertical="center"/>
    </xf>
    <xf numFmtId="0" fontId="24" fillId="66" borderId="8" xfId="0" applyFont="1" applyFill="1" applyBorder="1" applyAlignment="1">
      <alignment horizontal="center" vertical="center" wrapText="1"/>
    </xf>
    <xf numFmtId="0" fontId="0" fillId="66" borderId="7" xfId="0" applyFont="1" applyFill="1" applyBorder="1" applyAlignment="1">
      <alignment horizontal="center"/>
    </xf>
    <xf numFmtId="0" fontId="0" fillId="0" borderId="65" xfId="0" applyFont="1" applyFill="1" applyBorder="1" applyAlignment="1">
      <alignment horizontal="center" vertical="center"/>
    </xf>
    <xf numFmtId="0" fontId="0" fillId="0" borderId="60" xfId="0" applyFont="1" applyFill="1" applyBorder="1" applyAlignment="1">
      <alignment vertical="center"/>
    </xf>
    <xf numFmtId="0" fontId="0" fillId="0" borderId="54" xfId="0" applyFont="1" applyFill="1" applyBorder="1" applyAlignment="1">
      <alignment horizontal="right"/>
    </xf>
    <xf numFmtId="0" fontId="0" fillId="0" borderId="54" xfId="0" applyFont="1" applyBorder="1" applyAlignment="1">
      <alignment horizontal="center" wrapText="1"/>
    </xf>
    <xf numFmtId="0" fontId="0" fillId="66" borderId="54" xfId="0" applyFont="1" applyFill="1" applyBorder="1" applyAlignment="1">
      <alignment horizontal="center"/>
    </xf>
    <xf numFmtId="0" fontId="36" fillId="66" borderId="54" xfId="0" applyFont="1" applyFill="1" applyBorder="1" applyAlignment="1">
      <alignment horizontal="center" vertical="center"/>
    </xf>
    <xf numFmtId="0" fontId="36" fillId="69" borderId="54" xfId="0" applyFont="1" applyFill="1" applyBorder="1" applyAlignment="1">
      <alignment horizontal="center" vertical="center"/>
    </xf>
    <xf numFmtId="0" fontId="36" fillId="66" borderId="54" xfId="0" applyFont="1" applyFill="1" applyBorder="1" applyAlignment="1">
      <alignment horizontal="center"/>
    </xf>
    <xf numFmtId="9" fontId="0" fillId="69" borderId="7" xfId="0" applyNumberFormat="1" applyFont="1" applyFill="1" applyBorder="1" applyAlignment="1">
      <alignment horizontal="center" vertical="center"/>
    </xf>
    <xf numFmtId="9" fontId="0" fillId="69" borderId="127" xfId="0" applyNumberFormat="1" applyFont="1" applyFill="1" applyBorder="1" applyAlignment="1">
      <alignment horizontal="center" vertical="center"/>
    </xf>
    <xf numFmtId="0" fontId="0" fillId="66" borderId="54" xfId="0" applyFont="1" applyFill="1" applyBorder="1" applyAlignment="1">
      <alignment horizontal="center" vertical="center"/>
    </xf>
    <xf numFmtId="0" fontId="0" fillId="67" borderId="0" xfId="0" applyFont="1" applyFill="1"/>
    <xf numFmtId="0" fontId="0" fillId="66" borderId="34" xfId="0" applyFont="1" applyFill="1" applyBorder="1" applyAlignment="1">
      <alignment horizontal="center"/>
    </xf>
    <xf numFmtId="0" fontId="0" fillId="66" borderId="70" xfId="0" applyFont="1" applyFill="1" applyBorder="1" applyAlignment="1">
      <alignment horizontal="center"/>
    </xf>
    <xf numFmtId="0" fontId="0" fillId="66" borderId="54" xfId="0" applyFont="1" applyFill="1" applyBorder="1"/>
    <xf numFmtId="0" fontId="0" fillId="66" borderId="54" xfId="0" applyFont="1" applyFill="1" applyBorder="1" applyAlignment="1">
      <alignment horizontal="left" vertical="center" wrapText="1"/>
    </xf>
    <xf numFmtId="0" fontId="0" fillId="66" borderId="60" xfId="0" applyFont="1" applyFill="1" applyBorder="1"/>
    <xf numFmtId="0" fontId="0" fillId="66" borderId="60" xfId="0" applyFont="1" applyFill="1" applyBorder="1" applyAlignment="1">
      <alignment horizontal="left" vertical="center" wrapText="1"/>
    </xf>
    <xf numFmtId="0" fontId="0" fillId="66" borderId="60" xfId="0" applyFont="1" applyFill="1" applyBorder="1" applyAlignment="1">
      <alignment horizontal="center"/>
    </xf>
    <xf numFmtId="0" fontId="0" fillId="66" borderId="54" xfId="0" applyFont="1" applyFill="1" applyBorder="1" applyAlignment="1">
      <alignment horizontal="left" vertical="center"/>
    </xf>
    <xf numFmtId="0" fontId="33" fillId="66" borderId="54" xfId="0" applyFont="1" applyFill="1" applyBorder="1"/>
    <xf numFmtId="0" fontId="0" fillId="66" borderId="14" xfId="0" applyFont="1" applyFill="1" applyBorder="1" applyAlignment="1">
      <alignment horizontal="center"/>
    </xf>
    <xf numFmtId="0" fontId="33" fillId="66" borderId="54" xfId="0" applyFont="1" applyFill="1" applyBorder="1" applyAlignment="1">
      <alignment horizontal="left" wrapText="1"/>
    </xf>
    <xf numFmtId="0" fontId="33" fillId="66" borderId="0" xfId="0" applyFont="1" applyFill="1"/>
    <xf numFmtId="0" fontId="33" fillId="66" borderId="60" xfId="0" applyFont="1" applyFill="1" applyBorder="1"/>
    <xf numFmtId="0" fontId="0" fillId="66" borderId="54" xfId="0" applyFont="1" applyFill="1" applyBorder="1" applyAlignment="1">
      <alignment vertical="center"/>
    </xf>
    <xf numFmtId="1" fontId="0" fillId="66" borderId="54" xfId="0" applyNumberFormat="1" applyFont="1" applyFill="1" applyBorder="1" applyAlignment="1">
      <alignment horizontal="center"/>
    </xf>
    <xf numFmtId="0" fontId="0" fillId="0" borderId="90" xfId="0" applyFill="1" applyBorder="1" applyAlignment="1">
      <alignment horizontal="left" wrapText="1"/>
    </xf>
    <xf numFmtId="0" fontId="0" fillId="69" borderId="32" xfId="0" applyFont="1" applyFill="1" applyBorder="1" applyAlignment="1">
      <alignment horizontal="center" vertical="center"/>
    </xf>
    <xf numFmtId="0" fontId="0" fillId="69" borderId="54" xfId="0" applyFont="1" applyFill="1" applyBorder="1" applyAlignment="1">
      <alignment horizontal="center" vertical="center"/>
    </xf>
    <xf numFmtId="0" fontId="0" fillId="70" borderId="54" xfId="0" applyFont="1" applyFill="1" applyBorder="1" applyAlignment="1">
      <alignment horizontal="center" vertical="center"/>
    </xf>
    <xf numFmtId="0" fontId="33" fillId="70" borderId="54" xfId="0" applyFont="1" applyFill="1" applyBorder="1" applyAlignment="1">
      <alignment horizontal="left" vertical="center"/>
    </xf>
    <xf numFmtId="10" fontId="0" fillId="70" borderId="54" xfId="0" applyNumberFormat="1" applyFont="1" applyFill="1" applyBorder="1" applyAlignment="1">
      <alignment horizontal="center" vertical="center"/>
    </xf>
    <xf numFmtId="0" fontId="0" fillId="70" borderId="54" xfId="0" applyFont="1" applyFill="1" applyBorder="1"/>
    <xf numFmtId="0" fontId="33" fillId="70" borderId="54" xfId="0" applyFont="1" applyFill="1" applyBorder="1" applyAlignment="1">
      <alignment horizontal="left" wrapText="1"/>
    </xf>
    <xf numFmtId="0" fontId="0" fillId="70" borderId="54" xfId="0" applyFont="1" applyFill="1" applyBorder="1" applyAlignment="1">
      <alignment horizontal="center" wrapText="1"/>
    </xf>
    <xf numFmtId="0" fontId="0" fillId="70" borderId="54" xfId="0" applyFont="1" applyFill="1" applyBorder="1" applyAlignment="1">
      <alignment horizontal="center" vertical="center" wrapText="1"/>
    </xf>
    <xf numFmtId="1" fontId="51" fillId="0" borderId="7" xfId="0" applyNumberFormat="1" applyFont="1" applyFill="1" applyBorder="1" applyAlignment="1">
      <alignment horizontal="center" vertical="center" wrapText="1"/>
    </xf>
    <xf numFmtId="49" fontId="0" fillId="66" borderId="7" xfId="0" applyNumberFormat="1" applyFont="1" applyFill="1" applyBorder="1" applyAlignment="1">
      <alignment horizontal="center" vertical="center" wrapText="1"/>
    </xf>
    <xf numFmtId="49" fontId="0" fillId="69" borderId="7" xfId="0" applyNumberFormat="1" applyFont="1" applyFill="1" applyBorder="1" applyAlignment="1">
      <alignment horizontal="center" vertical="center" wrapText="1"/>
    </xf>
    <xf numFmtId="9" fontId="0" fillId="69" borderId="7" xfId="0" applyNumberFormat="1" applyFont="1" applyFill="1" applyBorder="1" applyAlignment="1">
      <alignment horizontal="center" vertical="center" wrapText="1"/>
    </xf>
    <xf numFmtId="1" fontId="51" fillId="66" borderId="7" xfId="0" applyNumberFormat="1" applyFont="1" applyFill="1" applyBorder="1" applyAlignment="1">
      <alignment horizontal="center" vertical="center" wrapText="1"/>
    </xf>
    <xf numFmtId="49" fontId="0" fillId="29" borderId="7" xfId="0" applyNumberFormat="1" applyFont="1" applyFill="1" applyBorder="1" applyAlignment="1">
      <alignment horizontal="center" vertical="center" wrapText="1"/>
    </xf>
    <xf numFmtId="0" fontId="0" fillId="0" borderId="128" xfId="0" applyFont="1" applyFill="1" applyBorder="1" applyAlignment="1">
      <alignment horizontal="center"/>
    </xf>
    <xf numFmtId="0" fontId="0" fillId="0" borderId="129" xfId="0" applyFont="1" applyFill="1" applyBorder="1" applyAlignment="1">
      <alignment horizontal="center"/>
    </xf>
    <xf numFmtId="0" fontId="0" fillId="0" borderId="55" xfId="0" applyBorder="1" applyAlignment="1">
      <alignment horizontal="center"/>
    </xf>
    <xf numFmtId="0" fontId="39" fillId="29" borderId="66" xfId="0" applyFont="1" applyFill="1" applyBorder="1" applyAlignment="1">
      <alignment horizontal="center" vertical="center" wrapText="1"/>
    </xf>
    <xf numFmtId="0" fontId="24" fillId="29" borderId="28" xfId="0" applyFont="1" applyFill="1" applyBorder="1" applyAlignment="1">
      <alignment horizontal="center" vertical="center" wrapText="1"/>
    </xf>
    <xf numFmtId="0" fontId="0" fillId="29" borderId="54" xfId="0" applyFont="1" applyFill="1" applyBorder="1" applyAlignment="1">
      <alignment horizontal="center" vertical="center" wrapText="1"/>
    </xf>
    <xf numFmtId="0" fontId="0" fillId="66" borderId="54" xfId="0" applyFill="1" applyBorder="1" applyAlignment="1">
      <alignment horizontal="center"/>
    </xf>
    <xf numFmtId="0" fontId="0" fillId="66" borderId="54" xfId="0" applyFill="1" applyBorder="1" applyAlignment="1">
      <alignment horizontal="center" wrapText="1"/>
    </xf>
    <xf numFmtId="0" fontId="0" fillId="0" borderId="32" xfId="0" applyBorder="1" applyAlignment="1">
      <alignment wrapText="1"/>
    </xf>
    <xf numFmtId="9" fontId="38" fillId="66" borderId="7" xfId="0" applyNumberFormat="1" applyFont="1" applyFill="1" applyBorder="1" applyAlignment="1">
      <alignment horizontal="center" vertical="center"/>
    </xf>
    <xf numFmtId="0" fontId="0" fillId="0" borderId="13" xfId="0" applyFont="1" applyBorder="1"/>
    <xf numFmtId="0" fontId="24" fillId="0" borderId="7" xfId="0" applyFont="1" applyFill="1" applyBorder="1" applyAlignment="1">
      <alignment horizontal="center" vertical="top" wrapText="1"/>
    </xf>
    <xf numFmtId="0" fontId="36" fillId="0" borderId="54" xfId="0" applyFont="1" applyFill="1" applyBorder="1" applyAlignment="1">
      <alignment horizontal="center" vertical="center"/>
    </xf>
    <xf numFmtId="0" fontId="24" fillId="29" borderId="62" xfId="0" applyFont="1" applyFill="1" applyBorder="1" applyAlignment="1">
      <alignment horizontal="center" vertical="center"/>
    </xf>
    <xf numFmtId="0" fontId="27" fillId="0" borderId="13" xfId="0" applyFont="1" applyFill="1" applyBorder="1" applyAlignment="1">
      <alignment horizontal="center" vertical="center"/>
    </xf>
    <xf numFmtId="0" fontId="0" fillId="0" borderId="13" xfId="0" applyFont="1" applyBorder="1"/>
    <xf numFmtId="49" fontId="24" fillId="8" borderId="8" xfId="65" applyNumberFormat="1" applyFont="1" applyFill="1" applyBorder="1" applyAlignment="1">
      <alignment horizontal="center" vertical="center" wrapText="1"/>
    </xf>
    <xf numFmtId="0" fontId="24" fillId="8" borderId="44" xfId="0" applyFont="1" applyFill="1" applyBorder="1" applyAlignment="1">
      <alignment horizontal="center" vertical="center" wrapText="1"/>
    </xf>
    <xf numFmtId="1" fontId="0" fillId="0" borderId="54" xfId="65" applyNumberFormat="1" applyFont="1" applyFill="1" applyBorder="1" applyAlignment="1">
      <alignment horizontal="center" vertical="center"/>
    </xf>
    <xf numFmtId="9" fontId="0" fillId="0" borderId="54" xfId="65" applyNumberFormat="1" applyFont="1" applyFill="1" applyBorder="1" applyAlignment="1">
      <alignment horizontal="center" vertical="center" wrapText="1"/>
    </xf>
    <xf numFmtId="49" fontId="0" fillId="0" borderId="54" xfId="65" applyNumberFormat="1" applyFont="1" applyFill="1" applyBorder="1" applyAlignment="1">
      <alignment horizontal="center" vertical="center" wrapText="1"/>
    </xf>
    <xf numFmtId="0" fontId="0" fillId="0" borderId="54" xfId="0" applyFill="1" applyBorder="1" applyAlignment="1">
      <alignment horizontal="center"/>
    </xf>
    <xf numFmtId="1" fontId="0" fillId="0" borderId="54" xfId="65" applyNumberFormat="1" applyFont="1" applyFill="1" applyBorder="1" applyAlignment="1">
      <alignment horizontal="center" vertical="center" wrapText="1"/>
    </xf>
    <xf numFmtId="0" fontId="0" fillId="0" borderId="54" xfId="65" applyNumberFormat="1" applyFont="1" applyFill="1" applyBorder="1" applyAlignment="1">
      <alignment horizontal="center" vertical="center"/>
    </xf>
    <xf numFmtId="49" fontId="26" fillId="0" borderId="0" xfId="63" applyNumberFormat="1" applyFont="1" applyFill="1" applyBorder="1" applyAlignment="1">
      <alignment horizontal="center" vertical="center"/>
    </xf>
    <xf numFmtId="49" fontId="29" fillId="0" borderId="54" xfId="63" applyNumberFormat="1" applyFont="1" applyFill="1" applyBorder="1" applyAlignment="1">
      <alignment horizontal="center" vertical="center" wrapText="1"/>
    </xf>
    <xf numFmtId="9" fontId="0" fillId="8" borderId="7" xfId="101" applyFont="1" applyFill="1" applyBorder="1" applyAlignment="1">
      <alignment horizontal="center" vertical="center" wrapText="1"/>
    </xf>
    <xf numFmtId="49" fontId="0" fillId="0" borderId="54" xfId="63" applyNumberFormat="1" applyFont="1" applyFill="1" applyBorder="1" applyAlignment="1">
      <alignment horizontal="center" vertical="center" wrapText="1"/>
    </xf>
    <xf numFmtId="49" fontId="0" fillId="0" borderId="60" xfId="63" applyNumberFormat="1" applyFont="1" applyFill="1" applyBorder="1" applyAlignment="1">
      <alignment horizontal="center" vertical="center" wrapText="1"/>
    </xf>
    <xf numFmtId="49" fontId="29" fillId="0" borderId="0" xfId="63" applyNumberFormat="1" applyFont="1" applyFill="1" applyBorder="1" applyAlignment="1">
      <alignment horizontal="center" vertical="center"/>
    </xf>
    <xf numFmtId="1" fontId="0" fillId="29" borderId="7" xfId="0" applyNumberFormat="1" applyFont="1" applyFill="1" applyBorder="1"/>
    <xf numFmtId="49" fontId="36" fillId="29" borderId="7" xfId="63" applyNumberFormat="1" applyFont="1" applyFill="1" applyBorder="1" applyAlignment="1">
      <alignment horizontal="center" vertical="center" wrapText="1"/>
    </xf>
    <xf numFmtId="49" fontId="0" fillId="0" borderId="54" xfId="63" applyNumberFormat="1" applyFont="1" applyFill="1" applyBorder="1" applyAlignment="1">
      <alignment horizontal="left" vertical="center"/>
    </xf>
    <xf numFmtId="0" fontId="0" fillId="0" borderId="54" xfId="0" applyFont="1" applyFill="1" applyBorder="1" applyAlignment="1">
      <alignment horizontal="left" vertical="center" wrapText="1"/>
    </xf>
    <xf numFmtId="0" fontId="0" fillId="0" borderId="59" xfId="0" applyFont="1" applyFill="1" applyBorder="1" applyAlignment="1">
      <alignment vertical="center"/>
    </xf>
    <xf numFmtId="0" fontId="0" fillId="0" borderId="54" xfId="0" applyBorder="1"/>
    <xf numFmtId="0" fontId="26" fillId="0" borderId="0" xfId="0" applyFont="1" applyFill="1" applyBorder="1" applyAlignment="1">
      <alignment horizontal="center" vertical="center"/>
    </xf>
    <xf numFmtId="0" fontId="26" fillId="0" borderId="16" xfId="0" applyFont="1" applyFill="1" applyBorder="1" applyAlignment="1">
      <alignment horizontal="center" vertical="center"/>
    </xf>
    <xf numFmtId="0" fontId="24" fillId="29" borderId="14" xfId="0" applyFont="1" applyFill="1" applyBorder="1" applyAlignment="1">
      <alignment horizontal="center" vertical="center"/>
    </xf>
    <xf numFmtId="0" fontId="24" fillId="0" borderId="13" xfId="0" applyFont="1" applyBorder="1" applyAlignment="1">
      <alignment horizontal="center" vertical="center"/>
    </xf>
    <xf numFmtId="49" fontId="24" fillId="0" borderId="28" xfId="65" applyNumberFormat="1" applyFont="1" applyFill="1" applyBorder="1" applyAlignment="1">
      <alignment horizontal="center" vertical="center" wrapText="1"/>
    </xf>
    <xf numFmtId="49" fontId="24" fillId="0" borderId="43" xfId="65" applyNumberFormat="1" applyFont="1" applyFill="1" applyBorder="1" applyAlignment="1">
      <alignment horizontal="center" vertical="center" wrapText="1"/>
    </xf>
    <xf numFmtId="49" fontId="36" fillId="0" borderId="65" xfId="63" applyNumberFormat="1" applyFont="1" applyFill="1" applyBorder="1" applyAlignment="1">
      <alignment horizontal="left" vertical="center"/>
    </xf>
    <xf numFmtId="49" fontId="36" fillId="0" borderId="125" xfId="63" applyNumberFormat="1" applyFont="1" applyFill="1" applyBorder="1" applyAlignment="1">
      <alignment horizontal="left" vertical="center"/>
    </xf>
    <xf numFmtId="49"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24" fillId="29" borderId="13" xfId="0" applyFont="1" applyFill="1" applyBorder="1" applyAlignment="1">
      <alignment horizontal="center"/>
    </xf>
    <xf numFmtId="0" fontId="0" fillId="0" borderId="54" xfId="0" applyFont="1" applyFill="1" applyBorder="1" applyAlignment="1">
      <alignment horizontal="center" vertical="center"/>
    </xf>
    <xf numFmtId="10" fontId="0" fillId="0" borderId="54" xfId="0" applyNumberFormat="1" applyBorder="1" applyAlignment="1">
      <alignment horizontal="center" vertical="center"/>
    </xf>
    <xf numFmtId="49" fontId="36" fillId="0" borderId="54" xfId="63" applyNumberFormat="1" applyFont="1" applyFill="1" applyBorder="1" applyAlignment="1">
      <alignment vertical="center" wrapText="1"/>
    </xf>
    <xf numFmtId="49" fontId="36" fillId="63" borderId="54" xfId="63" applyNumberFormat="1" applyFont="1" applyFill="1" applyBorder="1" applyAlignment="1">
      <alignment vertical="center" wrapText="1"/>
    </xf>
    <xf numFmtId="0" fontId="0" fillId="0" borderId="54" xfId="0" applyFont="1" applyFill="1" applyBorder="1" applyAlignment="1">
      <alignment horizontal="center" vertical="center"/>
    </xf>
    <xf numFmtId="0" fontId="24" fillId="0" borderId="8" xfId="0" applyFont="1" applyFill="1" applyBorder="1" applyAlignment="1">
      <alignment horizontal="center" vertical="center" wrapText="1"/>
    </xf>
    <xf numFmtId="0" fontId="36" fillId="0" borderId="54" xfId="65" applyNumberFormat="1" applyFont="1" applyFill="1" applyBorder="1" applyAlignment="1">
      <alignment horizontal="center" vertical="center"/>
    </xf>
    <xf numFmtId="0" fontId="0" fillId="66" borderId="7" xfId="0" applyFill="1" applyBorder="1" applyAlignment="1">
      <alignment horizontal="center" vertical="center"/>
    </xf>
    <xf numFmtId="0" fontId="0" fillId="0" borderId="21" xfId="0" applyFill="1" applyBorder="1"/>
    <xf numFmtId="0" fontId="0" fillId="0" borderId="16" xfId="0" applyFont="1" applyFill="1" applyBorder="1"/>
    <xf numFmtId="0" fontId="0" fillId="0" borderId="17" xfId="0" applyFill="1" applyBorder="1"/>
    <xf numFmtId="0" fontId="24" fillId="0" borderId="13" xfId="0" applyFont="1" applyFill="1" applyBorder="1" applyAlignment="1">
      <alignment horizontal="center"/>
    </xf>
    <xf numFmtId="0" fontId="0" fillId="0" borderId="9" xfId="0" applyFont="1" applyFill="1" applyBorder="1" applyAlignment="1">
      <alignment horizontal="center" vertical="center"/>
    </xf>
    <xf numFmtId="0" fontId="36" fillId="30" borderId="54" xfId="0" applyFont="1" applyFill="1" applyBorder="1" applyAlignment="1">
      <alignment horizontal="center" vertical="center" wrapText="1"/>
    </xf>
    <xf numFmtId="49" fontId="0" fillId="0" borderId="54" xfId="63" applyNumberFormat="1" applyFont="1" applyFill="1" applyBorder="1" applyAlignment="1">
      <alignment vertical="center" wrapText="1"/>
    </xf>
    <xf numFmtId="49" fontId="36" fillId="0" borderId="20" xfId="64" applyNumberFormat="1" applyFont="1" applyFill="1" applyBorder="1" applyAlignment="1">
      <alignment horizontal="left" vertical="center" wrapText="1"/>
    </xf>
    <xf numFmtId="49" fontId="36" fillId="0" borderId="51" xfId="63" applyNumberFormat="1" applyFont="1" applyFill="1" applyBorder="1" applyAlignment="1">
      <alignment vertical="center"/>
    </xf>
    <xf numFmtId="1" fontId="0" fillId="0" borderId="54" xfId="63" applyNumberFormat="1" applyFont="1" applyFill="1" applyBorder="1" applyAlignment="1">
      <alignment vertical="center" wrapText="1"/>
    </xf>
    <xf numFmtId="49" fontId="0" fillId="0" borderId="54" xfId="63" applyNumberFormat="1" applyFont="1" applyFill="1" applyBorder="1" applyAlignment="1">
      <alignment vertical="center"/>
    </xf>
    <xf numFmtId="0" fontId="36" fillId="30" borderId="54" xfId="0" applyFont="1" applyFill="1" applyBorder="1" applyAlignment="1">
      <alignment horizontal="center" vertical="center"/>
    </xf>
    <xf numFmtId="0" fontId="36" fillId="30" borderId="65" xfId="0" applyFont="1" applyFill="1" applyBorder="1" applyAlignment="1">
      <alignment horizontal="center" vertical="center"/>
    </xf>
    <xf numFmtId="49" fontId="0" fillId="0" borderId="54" xfId="64" applyNumberFormat="1" applyFont="1" applyFill="1" applyBorder="1" applyAlignment="1">
      <alignment horizontal="center" vertical="center" wrapText="1"/>
    </xf>
    <xf numFmtId="9" fontId="36" fillId="30" borderId="54" xfId="0" applyNumberFormat="1" applyFont="1" applyFill="1" applyBorder="1" applyAlignment="1">
      <alignment horizontal="center" vertical="center"/>
    </xf>
    <xf numFmtId="9" fontId="0" fillId="30" borderId="54" xfId="0" applyNumberFormat="1" applyFont="1" applyFill="1" applyBorder="1" applyAlignment="1">
      <alignment horizontal="center" vertical="center"/>
    </xf>
    <xf numFmtId="0" fontId="36" fillId="0" borderId="14" xfId="0" applyFont="1" applyFill="1" applyBorder="1" applyAlignment="1">
      <alignment horizontal="center" vertical="center"/>
    </xf>
    <xf numFmtId="49" fontId="36" fillId="0" borderId="7" xfId="64" applyNumberFormat="1" applyFont="1" applyFill="1" applyBorder="1" applyAlignment="1">
      <alignment horizontal="center" vertical="center"/>
    </xf>
    <xf numFmtId="2" fontId="36" fillId="30" borderId="54" xfId="0" applyNumberFormat="1" applyFont="1" applyFill="1" applyBorder="1" applyAlignment="1">
      <alignment horizontal="center" vertical="center"/>
    </xf>
    <xf numFmtId="9" fontId="36" fillId="30" borderId="54" xfId="101" applyFont="1" applyFill="1" applyBorder="1" applyAlignment="1">
      <alignment horizontal="center" vertical="center"/>
    </xf>
    <xf numFmtId="0" fontId="0" fillId="0" borderId="133" xfId="0" applyFont="1" applyFill="1" applyBorder="1" applyAlignment="1">
      <alignment horizontal="center" vertical="center"/>
    </xf>
    <xf numFmtId="49" fontId="0" fillId="0" borderId="34" xfId="64" applyNumberFormat="1" applyFont="1" applyFill="1" applyBorder="1" applyAlignment="1">
      <alignment horizontal="center" vertical="center"/>
    </xf>
    <xf numFmtId="49" fontId="0" fillId="0" borderId="132" xfId="64" applyNumberFormat="1" applyFont="1" applyFill="1" applyBorder="1" applyAlignment="1">
      <alignment horizontal="center" vertical="center" wrapText="1"/>
    </xf>
    <xf numFmtId="0" fontId="36" fillId="30" borderId="60" xfId="0" applyFont="1" applyFill="1" applyBorder="1" applyAlignment="1">
      <alignment horizontal="center" vertical="center"/>
    </xf>
    <xf numFmtId="49" fontId="36" fillId="0" borderId="40" xfId="65" applyNumberFormat="1" applyFont="1" applyFill="1" applyBorder="1" applyAlignment="1">
      <alignment horizontal="center" vertical="center" wrapText="1"/>
    </xf>
    <xf numFmtId="0" fontId="0" fillId="0" borderId="131" xfId="0" applyFont="1" applyFill="1" applyBorder="1" applyAlignment="1">
      <alignment horizontal="center" vertical="center"/>
    </xf>
    <xf numFmtId="49" fontId="0" fillId="0" borderId="40" xfId="65" applyNumberFormat="1" applyFont="1" applyFill="1" applyBorder="1" applyAlignment="1">
      <alignment horizontal="center" vertical="center" wrapText="1"/>
    </xf>
    <xf numFmtId="49" fontId="0" fillId="0" borderId="134" xfId="65" applyNumberFormat="1" applyFont="1" applyFill="1" applyBorder="1" applyAlignment="1">
      <alignment horizontal="center" vertical="center" wrapText="1"/>
    </xf>
    <xf numFmtId="49" fontId="0" fillId="0" borderId="127" xfId="65" applyNumberFormat="1" applyFont="1" applyFill="1" applyBorder="1" applyAlignment="1">
      <alignment horizontal="center" vertical="center" wrapText="1"/>
    </xf>
    <xf numFmtId="49" fontId="0" fillId="0" borderId="124" xfId="65" applyNumberFormat="1" applyFont="1" applyFill="1" applyBorder="1" applyAlignment="1">
      <alignment horizontal="center" vertical="center" wrapText="1"/>
    </xf>
    <xf numFmtId="49" fontId="29" fillId="0" borderId="0" xfId="65" applyNumberFormat="1" applyFont="1" applyFill="1" applyBorder="1" applyAlignment="1">
      <alignment vertical="center"/>
    </xf>
    <xf numFmtId="49" fontId="0" fillId="0" borderId="0" xfId="65" applyNumberFormat="1" applyFont="1" applyFill="1" applyBorder="1" applyAlignment="1">
      <alignment vertical="center"/>
    </xf>
    <xf numFmtId="49" fontId="36" fillId="0" borderId="54" xfId="65" applyNumberFormat="1" applyFont="1" applyFill="1" applyBorder="1" applyAlignment="1">
      <alignment vertical="top" wrapText="1"/>
    </xf>
    <xf numFmtId="0" fontId="36" fillId="0" borderId="54" xfId="0" applyFont="1" applyFill="1" applyBorder="1" applyAlignment="1">
      <alignment vertical="center"/>
    </xf>
    <xf numFmtId="0" fontId="0" fillId="0" borderId="54" xfId="0" applyBorder="1" applyAlignment="1">
      <alignment vertical="center"/>
    </xf>
    <xf numFmtId="2" fontId="0" fillId="66" borderId="7" xfId="0" applyNumberFormat="1" applyFont="1" applyFill="1" applyBorder="1" applyAlignment="1">
      <alignment horizontal="center" vertical="center"/>
    </xf>
    <xf numFmtId="49" fontId="0" fillId="66" borderId="40" xfId="65" applyNumberFormat="1"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0" fillId="0" borderId="135" xfId="0" applyFont="1" applyFill="1" applyBorder="1"/>
    <xf numFmtId="0" fontId="24" fillId="66" borderId="28" xfId="0" applyFont="1" applyFill="1" applyBorder="1" applyAlignment="1">
      <alignment horizontal="center" wrapText="1"/>
    </xf>
    <xf numFmtId="0" fontId="0" fillId="66" borderId="14" xfId="0" applyFont="1" applyFill="1" applyBorder="1" applyAlignment="1">
      <alignment horizontal="center" vertical="center"/>
    </xf>
    <xf numFmtId="49" fontId="27" fillId="66" borderId="13" xfId="65" applyNumberFormat="1" applyFont="1" applyFill="1" applyBorder="1" applyAlignment="1">
      <alignment horizontal="center" vertical="center"/>
    </xf>
    <xf numFmtId="0" fontId="0" fillId="0" borderId="50" xfId="0" applyFont="1" applyFill="1" applyBorder="1" applyAlignment="1">
      <alignment horizontal="center" vertical="center"/>
    </xf>
    <xf numFmtId="9" fontId="36" fillId="66" borderId="54" xfId="0" applyNumberFormat="1" applyFont="1" applyFill="1" applyBorder="1" applyAlignment="1">
      <alignment horizontal="center" vertical="center"/>
    </xf>
    <xf numFmtId="9" fontId="0" fillId="66" borderId="65" xfId="0" applyNumberFormat="1" applyFont="1" applyFill="1" applyBorder="1" applyAlignment="1">
      <alignment horizontal="center" vertical="center"/>
    </xf>
    <xf numFmtId="1" fontId="0" fillId="66" borderId="54" xfId="0" applyNumberFormat="1" applyFill="1" applyBorder="1" applyAlignment="1">
      <alignment horizontal="center" vertical="center"/>
    </xf>
    <xf numFmtId="164" fontId="0" fillId="66" borderId="54" xfId="67" applyNumberFormat="1" applyFont="1" applyFill="1" applyBorder="1" applyAlignment="1">
      <alignment horizontal="center" vertical="center"/>
    </xf>
    <xf numFmtId="2" fontId="0" fillId="66" borderId="0" xfId="0" applyNumberFormat="1" applyFill="1" applyAlignment="1">
      <alignment horizontal="center" vertical="center"/>
    </xf>
    <xf numFmtId="2" fontId="0" fillId="66" borderId="54" xfId="0" applyNumberFormat="1" applyFill="1" applyBorder="1" applyAlignment="1">
      <alignment horizontal="center" vertical="center"/>
    </xf>
    <xf numFmtId="9" fontId="0" fillId="66" borderId="54" xfId="101" applyFont="1" applyFill="1" applyBorder="1" applyAlignment="1">
      <alignment horizontal="center" vertical="center"/>
    </xf>
    <xf numFmtId="9" fontId="0" fillId="66" borderId="0" xfId="101" applyFont="1" applyFill="1" applyAlignment="1">
      <alignment horizontal="center" vertical="center"/>
    </xf>
    <xf numFmtId="9" fontId="36" fillId="66" borderId="54" xfId="101" applyFont="1" applyFill="1" applyBorder="1" applyAlignment="1">
      <alignment horizontal="center" vertical="center"/>
    </xf>
    <xf numFmtId="2" fontId="36" fillId="66" borderId="54" xfId="0" applyNumberFormat="1" applyFont="1" applyFill="1" applyBorder="1" applyAlignment="1">
      <alignment horizontal="center" vertical="center"/>
    </xf>
    <xf numFmtId="9" fontId="36" fillId="66" borderId="65" xfId="101" applyFont="1" applyFill="1" applyBorder="1" applyAlignment="1">
      <alignment horizontal="center" vertical="center"/>
    </xf>
    <xf numFmtId="2" fontId="36" fillId="66" borderId="65" xfId="0" applyNumberFormat="1" applyFont="1" applyFill="1" applyBorder="1" applyAlignment="1">
      <alignment horizontal="center" vertical="center"/>
    </xf>
    <xf numFmtId="49" fontId="33" fillId="66" borderId="40" xfId="0" applyNumberFormat="1" applyFont="1" applyFill="1" applyBorder="1" applyAlignment="1">
      <alignment horizontal="left" vertical="center"/>
    </xf>
    <xf numFmtId="49" fontId="0" fillId="66" borderId="59" xfId="0" applyNumberFormat="1" applyFill="1" applyBorder="1" applyAlignment="1">
      <alignment horizontal="center" vertical="center"/>
    </xf>
    <xf numFmtId="49" fontId="0" fillId="66" borderId="59" xfId="0" applyNumberFormat="1" applyFont="1" applyFill="1" applyBorder="1" applyAlignment="1">
      <alignment horizontal="center" vertical="center"/>
    </xf>
    <xf numFmtId="49" fontId="0" fillId="66" borderId="41" xfId="0" applyNumberFormat="1" applyFill="1" applyBorder="1" applyAlignment="1">
      <alignment horizontal="center" vertical="center"/>
    </xf>
    <xf numFmtId="49" fontId="0" fillId="66" borderId="54" xfId="0" applyNumberFormat="1" applyFill="1" applyBorder="1" applyAlignment="1">
      <alignment horizontal="center" vertical="center"/>
    </xf>
    <xf numFmtId="49" fontId="0" fillId="66" borderId="54" xfId="0" applyNumberFormat="1" applyFont="1" applyFill="1" applyBorder="1" applyAlignment="1">
      <alignment horizontal="center" vertical="center"/>
    </xf>
    <xf numFmtId="49" fontId="0" fillId="66" borderId="14" xfId="0" applyNumberFormat="1" applyFill="1" applyBorder="1" applyAlignment="1">
      <alignment horizontal="center" vertical="center"/>
    </xf>
    <xf numFmtId="49" fontId="33" fillId="66" borderId="51" xfId="0" applyNumberFormat="1" applyFont="1" applyFill="1" applyBorder="1" applyAlignment="1">
      <alignment horizontal="left" vertical="center"/>
    </xf>
    <xf numFmtId="49" fontId="0" fillId="66" borderId="70" xfId="0" applyNumberFormat="1" applyFill="1" applyBorder="1" applyAlignment="1">
      <alignment horizontal="center" vertical="center"/>
    </xf>
    <xf numFmtId="0" fontId="0" fillId="66" borderId="54" xfId="0" applyFill="1" applyBorder="1" applyAlignment="1">
      <alignment horizontal="center" vertical="center"/>
    </xf>
    <xf numFmtId="0" fontId="0" fillId="66" borderId="34" xfId="0" applyFill="1" applyBorder="1" applyAlignment="1">
      <alignment vertical="center"/>
    </xf>
    <xf numFmtId="0" fontId="0" fillId="66" borderId="54" xfId="0" applyFill="1" applyBorder="1" applyAlignment="1">
      <alignment horizontal="left" vertical="center"/>
    </xf>
    <xf numFmtId="0" fontId="0" fillId="66" borderId="51" xfId="0" applyFill="1" applyBorder="1" applyAlignment="1">
      <alignment vertical="center"/>
    </xf>
    <xf numFmtId="49" fontId="0" fillId="66" borderId="54" xfId="0" applyNumberFormat="1" applyFill="1" applyBorder="1" applyAlignment="1">
      <alignment horizontal="left" vertical="center"/>
    </xf>
    <xf numFmtId="49" fontId="33" fillId="66" borderId="54" xfId="0" applyNumberFormat="1" applyFont="1" applyFill="1" applyBorder="1" applyAlignment="1">
      <alignment horizontal="left" vertical="center"/>
    </xf>
    <xf numFmtId="49" fontId="0" fillId="66" borderId="0" xfId="0" applyNumberFormat="1" applyFill="1" applyBorder="1" applyAlignment="1">
      <alignment horizontal="center" vertical="center"/>
    </xf>
    <xf numFmtId="0" fontId="0" fillId="66" borderId="54" xfId="0" applyFill="1" applyBorder="1" applyAlignment="1">
      <alignment vertical="center"/>
    </xf>
    <xf numFmtId="49" fontId="33" fillId="69" borderId="7" xfId="0" applyNumberFormat="1" applyFont="1" applyFill="1" applyBorder="1" applyAlignment="1">
      <alignment horizontal="left" vertical="center"/>
    </xf>
    <xf numFmtId="0" fontId="0" fillId="69" borderId="40" xfId="0" applyFill="1" applyBorder="1" applyAlignment="1">
      <alignment horizontal="left" vertical="center"/>
    </xf>
    <xf numFmtId="0" fontId="0" fillId="66" borderId="32" xfId="0" applyFill="1" applyBorder="1" applyAlignment="1">
      <alignment horizontal="center" vertical="center"/>
    </xf>
    <xf numFmtId="0" fontId="0" fillId="69" borderId="51" xfId="0" applyFill="1" applyBorder="1" applyAlignment="1">
      <alignment horizontal="left" vertical="center"/>
    </xf>
    <xf numFmtId="0" fontId="0" fillId="69" borderId="54" xfId="0" applyFill="1" applyBorder="1" applyAlignment="1">
      <alignment horizontal="left" vertical="center"/>
    </xf>
    <xf numFmtId="0" fontId="0" fillId="66" borderId="55" xfId="0" applyFill="1" applyBorder="1" applyAlignment="1">
      <alignment horizontal="left" vertical="center"/>
    </xf>
    <xf numFmtId="49" fontId="34" fillId="0" borderId="0" xfId="0" applyNumberFormat="1" applyFont="1" applyFill="1" applyBorder="1" applyAlignment="1">
      <alignment horizontal="left" vertical="center"/>
    </xf>
    <xf numFmtId="49" fontId="34" fillId="0" borderId="16" xfId="0" applyNumberFormat="1" applyFont="1" applyFill="1" applyBorder="1" applyAlignment="1">
      <alignment horizontal="left" vertical="center"/>
    </xf>
    <xf numFmtId="0" fontId="0" fillId="66" borderId="54" xfId="0" applyFont="1" applyFill="1" applyBorder="1" applyAlignment="1" applyProtection="1">
      <alignment horizontal="left" vertical="center" wrapText="1"/>
      <protection locked="0"/>
    </xf>
    <xf numFmtId="0" fontId="0" fillId="66" borderId="54" xfId="0" applyFill="1" applyBorder="1" applyAlignment="1" applyProtection="1">
      <alignment horizontal="left" vertical="center" wrapText="1"/>
      <protection locked="0"/>
    </xf>
    <xf numFmtId="0" fontId="0" fillId="0" borderId="0" xfId="0" applyFill="1" applyAlignment="1">
      <alignment horizontal="left" vertical="center"/>
    </xf>
    <xf numFmtId="49" fontId="0" fillId="66" borderId="14" xfId="0" applyNumberFormat="1" applyFont="1" applyFill="1" applyBorder="1" applyAlignment="1">
      <alignment horizontal="left" vertical="center" wrapText="1"/>
    </xf>
    <xf numFmtId="49" fontId="0" fillId="66" borderId="14" xfId="0" applyNumberFormat="1" applyFont="1" applyFill="1" applyBorder="1" applyAlignment="1">
      <alignment horizontal="left" vertical="center"/>
    </xf>
    <xf numFmtId="49" fontId="0" fillId="66" borderId="70" xfId="0" applyNumberFormat="1" applyFont="1" applyFill="1" applyBorder="1" applyAlignment="1">
      <alignment horizontal="left" vertical="center"/>
    </xf>
    <xf numFmtId="49" fontId="0" fillId="66" borderId="14" xfId="0" applyNumberFormat="1" applyFill="1" applyBorder="1" applyAlignment="1">
      <alignment horizontal="left" vertical="center"/>
    </xf>
    <xf numFmtId="49" fontId="0" fillId="0" borderId="0" xfId="0" applyNumberFormat="1" applyFill="1" applyAlignment="1">
      <alignment horizontal="left" vertical="center"/>
    </xf>
    <xf numFmtId="0" fontId="24" fillId="69" borderId="8" xfId="0" applyFont="1" applyFill="1" applyBorder="1" applyAlignment="1">
      <alignment horizontal="center" vertical="center" wrapText="1"/>
    </xf>
    <xf numFmtId="0" fontId="24" fillId="69" borderId="52" xfId="0" applyFont="1" applyFill="1" applyBorder="1" applyAlignment="1">
      <alignment horizontal="left" vertical="center" wrapText="1"/>
    </xf>
    <xf numFmtId="0" fontId="24" fillId="69" borderId="71" xfId="0" applyFont="1" applyFill="1" applyBorder="1" applyAlignment="1">
      <alignment horizontal="left" vertical="center" wrapText="1"/>
    </xf>
    <xf numFmtId="0" fontId="24" fillId="69" borderId="44" xfId="0" applyFont="1" applyFill="1" applyBorder="1" applyAlignment="1">
      <alignment horizontal="center" vertical="center" wrapText="1"/>
    </xf>
    <xf numFmtId="0" fontId="24" fillId="69" borderId="45" xfId="0" applyFont="1" applyFill="1" applyBorder="1" applyAlignment="1">
      <alignment horizontal="left" vertical="center" wrapText="1"/>
    </xf>
    <xf numFmtId="0" fontId="24" fillId="69" borderId="72" xfId="0" applyFont="1" applyFill="1" applyBorder="1" applyAlignment="1">
      <alignment horizontal="left" vertical="center" wrapText="1"/>
    </xf>
    <xf numFmtId="0" fontId="24" fillId="69" borderId="73" xfId="0" applyFont="1" applyFill="1" applyBorder="1" applyAlignment="1">
      <alignment horizontal="center" vertical="center" textRotation="90"/>
    </xf>
    <xf numFmtId="0" fontId="24" fillId="69" borderId="46" xfId="0" applyFont="1" applyFill="1" applyBorder="1" applyAlignment="1">
      <alignment horizontal="center" vertical="center" textRotation="90"/>
    </xf>
    <xf numFmtId="0" fontId="24" fillId="69" borderId="67" xfId="0" applyFont="1" applyFill="1" applyBorder="1" applyAlignment="1">
      <alignment horizontal="center" vertical="center" textRotation="90"/>
    </xf>
    <xf numFmtId="0" fontId="24" fillId="69" borderId="44" xfId="0" applyFont="1" applyFill="1" applyBorder="1" applyAlignment="1">
      <alignment horizontal="center" vertical="center" textRotation="90"/>
    </xf>
    <xf numFmtId="0" fontId="24" fillId="69" borderId="72" xfId="0" applyFont="1" applyFill="1" applyBorder="1" applyAlignment="1">
      <alignment horizontal="center" vertical="center" textRotation="90"/>
    </xf>
    <xf numFmtId="0" fontId="24" fillId="69" borderId="45" xfId="0" applyFont="1" applyFill="1" applyBorder="1" applyAlignment="1">
      <alignment horizontal="center" vertical="center" textRotation="90"/>
    </xf>
    <xf numFmtId="0" fontId="0" fillId="66" borderId="66" xfId="0" applyFont="1" applyFill="1" applyBorder="1" applyAlignment="1">
      <alignment horizontal="center" vertical="center"/>
    </xf>
    <xf numFmtId="0" fontId="0" fillId="66" borderId="0" xfId="0" applyFill="1" applyAlignment="1">
      <alignment horizontal="left" vertical="center"/>
    </xf>
    <xf numFmtId="0" fontId="0" fillId="66" borderId="54" xfId="0" applyFill="1" applyBorder="1" applyAlignment="1">
      <alignment horizontal="left" vertical="center" wrapText="1"/>
    </xf>
    <xf numFmtId="0" fontId="0" fillId="0" borderId="54" xfId="0" applyFont="1" applyFill="1" applyBorder="1" applyAlignment="1">
      <alignment horizontal="center" vertical="center"/>
    </xf>
    <xf numFmtId="0" fontId="0" fillId="0" borderId="54" xfId="0" applyFont="1" applyFill="1" applyBorder="1" applyAlignment="1">
      <alignment horizontal="left" vertical="center"/>
    </xf>
    <xf numFmtId="0" fontId="24" fillId="0" borderId="8" xfId="0" applyFont="1" applyFill="1" applyBorder="1" applyAlignment="1">
      <alignment horizontal="center" vertical="center" wrapText="1"/>
    </xf>
    <xf numFmtId="0" fontId="24" fillId="29" borderId="8" xfId="0" applyFont="1" applyFill="1" applyBorder="1" applyAlignment="1">
      <alignment horizontal="center" vertical="center" wrapText="1"/>
    </xf>
    <xf numFmtId="0" fontId="27" fillId="0" borderId="13" xfId="0" applyFont="1" applyFill="1" applyBorder="1" applyAlignment="1">
      <alignment horizontal="center" vertical="center"/>
    </xf>
    <xf numFmtId="0" fontId="0" fillId="0" borderId="54" xfId="0" applyFill="1" applyBorder="1" applyAlignment="1">
      <alignment horizontal="center" vertical="center"/>
    </xf>
    <xf numFmtId="0" fontId="0" fillId="66" borderId="7" xfId="0" applyFont="1" applyFill="1" applyBorder="1" applyAlignment="1">
      <alignment horizontal="center" vertical="center"/>
    </xf>
    <xf numFmtId="0" fontId="24" fillId="69" borderId="1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4" xfId="0" applyFill="1" applyBorder="1" applyAlignment="1">
      <alignment horizontal="center" vertical="center"/>
    </xf>
    <xf numFmtId="0" fontId="0" fillId="66" borderId="7" xfId="0" applyFill="1" applyBorder="1" applyAlignment="1">
      <alignment horizontal="center" vertical="center"/>
    </xf>
    <xf numFmtId="0" fontId="0" fillId="66" borderId="7" xfId="0" applyFont="1" applyFill="1" applyBorder="1" applyAlignment="1">
      <alignment horizontal="center" vertical="center"/>
    </xf>
    <xf numFmtId="0" fontId="36" fillId="70" borderId="54" xfId="0" applyFont="1" applyFill="1" applyBorder="1" applyAlignment="1">
      <alignment horizontal="center" vertical="center"/>
    </xf>
    <xf numFmtId="9" fontId="0" fillId="69" borderId="7" xfId="0" applyNumberFormat="1" applyFill="1" applyBorder="1" applyAlignment="1">
      <alignment horizontal="center" vertical="center"/>
    </xf>
    <xf numFmtId="0" fontId="36" fillId="70" borderId="54" xfId="0" applyFont="1" applyFill="1" applyBorder="1" applyAlignment="1">
      <alignment horizontal="center"/>
    </xf>
    <xf numFmtId="0" fontId="26" fillId="0" borderId="0" xfId="102" applyFont="1" applyFill="1" applyBorder="1" applyAlignment="1">
      <alignment vertical="center"/>
    </xf>
    <xf numFmtId="0" fontId="27" fillId="0" borderId="13" xfId="102" applyFont="1" applyFill="1" applyBorder="1" applyAlignment="1">
      <alignment horizontal="center" vertical="center"/>
    </xf>
    <xf numFmtId="0" fontId="24" fillId="0" borderId="13" xfId="102" applyFont="1" applyFill="1" applyBorder="1" applyAlignment="1">
      <alignment horizontal="center" vertical="center"/>
    </xf>
    <xf numFmtId="0" fontId="36" fillId="0" borderId="0" xfId="102"/>
    <xf numFmtId="0" fontId="26" fillId="0" borderId="16" xfId="102" applyFont="1" applyFill="1" applyBorder="1" applyAlignment="1">
      <alignment vertical="center"/>
    </xf>
    <xf numFmtId="0" fontId="24" fillId="8" borderId="13" xfId="102" applyFont="1" applyFill="1" applyBorder="1" applyAlignment="1">
      <alignment horizontal="center" vertical="center"/>
    </xf>
    <xf numFmtId="0" fontId="24" fillId="0" borderId="22" xfId="102" applyFont="1" applyFill="1" applyBorder="1" applyAlignment="1">
      <alignment horizontal="center" vertical="center" wrapText="1"/>
    </xf>
    <xf numFmtId="49" fontId="24" fillId="29" borderId="68" xfId="102" applyNumberFormat="1" applyFont="1" applyFill="1" applyBorder="1" applyAlignment="1">
      <alignment horizontal="center" vertical="center"/>
    </xf>
    <xf numFmtId="0" fontId="24" fillId="0" borderId="18" xfId="102" applyFont="1" applyFill="1" applyBorder="1" applyAlignment="1">
      <alignment horizontal="center" vertical="center" wrapText="1"/>
    </xf>
    <xf numFmtId="0" fontId="24" fillId="0" borderId="23" xfId="102" applyFont="1" applyFill="1" applyBorder="1" applyAlignment="1">
      <alignment horizontal="center" vertical="center" wrapText="1"/>
    </xf>
    <xf numFmtId="49" fontId="24" fillId="29" borderId="69" xfId="102" applyNumberFormat="1" applyFont="1" applyFill="1" applyBorder="1" applyAlignment="1">
      <alignment horizontal="center" vertical="center" wrapText="1"/>
    </xf>
    <xf numFmtId="49" fontId="24" fillId="29" borderId="23" xfId="102" applyNumberFormat="1" applyFont="1" applyFill="1" applyBorder="1" applyAlignment="1">
      <alignment horizontal="center" vertical="center" wrapText="1"/>
    </xf>
    <xf numFmtId="49" fontId="24" fillId="69" borderId="18" xfId="102" applyNumberFormat="1" applyFont="1" applyFill="1" applyBorder="1" applyAlignment="1">
      <alignment horizontal="center" vertical="center" wrapText="1"/>
    </xf>
    <xf numFmtId="49" fontId="24" fillId="69" borderId="23" xfId="102" applyNumberFormat="1" applyFont="1" applyFill="1" applyBorder="1" applyAlignment="1">
      <alignment horizontal="center" vertical="center" wrapText="1"/>
    </xf>
    <xf numFmtId="49" fontId="24" fillId="29" borderId="47" xfId="102" applyNumberFormat="1" applyFont="1" applyFill="1" applyBorder="1" applyAlignment="1">
      <alignment horizontal="center" vertical="center" wrapText="1"/>
    </xf>
    <xf numFmtId="0" fontId="36" fillId="0" borderId="7" xfId="102" applyFill="1" applyBorder="1" applyAlignment="1">
      <alignment horizontal="center" vertical="center"/>
    </xf>
    <xf numFmtId="1" fontId="36" fillId="0" borderId="7" xfId="102" applyNumberFormat="1" applyFill="1" applyBorder="1" applyAlignment="1">
      <alignment horizontal="center" vertical="center"/>
    </xf>
    <xf numFmtId="0" fontId="36" fillId="63" borderId="54" xfId="102" applyFont="1" applyFill="1" applyBorder="1" applyAlignment="1">
      <alignment horizontal="left" wrapText="1"/>
    </xf>
    <xf numFmtId="0" fontId="36" fillId="0" borderId="34" xfId="102" applyFont="1" applyFill="1" applyBorder="1" applyAlignment="1">
      <alignment horizontal="left" vertical="center"/>
    </xf>
    <xf numFmtId="0" fontId="36" fillId="0" borderId="54" xfId="102" applyFont="1" applyBorder="1" applyAlignment="1">
      <alignment horizontal="left" wrapText="1"/>
    </xf>
    <xf numFmtId="0" fontId="33" fillId="63" borderId="54" xfId="102" applyFont="1" applyFill="1" applyBorder="1" applyAlignment="1">
      <alignment horizontal="left" wrapText="1"/>
    </xf>
    <xf numFmtId="0" fontId="36" fillId="0" borderId="54" xfId="102" applyFont="1" applyBorder="1" applyAlignment="1">
      <alignment horizontal="center" vertical="top" wrapText="1"/>
    </xf>
    <xf numFmtId="167" fontId="36" fillId="0" borderId="54" xfId="102" applyNumberFormat="1" applyFont="1" applyFill="1" applyBorder="1" applyAlignment="1">
      <alignment horizontal="center" vertical="center"/>
    </xf>
    <xf numFmtId="0" fontId="36" fillId="0" borderId="54" xfId="102" applyFont="1" applyFill="1" applyBorder="1" applyAlignment="1">
      <alignment horizontal="center" vertical="center"/>
    </xf>
    <xf numFmtId="0" fontId="36" fillId="66" borderId="54" xfId="102" applyFont="1" applyFill="1" applyBorder="1" applyAlignment="1">
      <alignment horizontal="center"/>
    </xf>
    <xf numFmtId="2" fontId="36" fillId="66" borderId="54" xfId="102" applyNumberFormat="1" applyFont="1" applyFill="1" applyBorder="1" applyAlignment="1">
      <alignment horizontal="center"/>
    </xf>
    <xf numFmtId="0" fontId="52" fillId="66" borderId="54" xfId="102" applyNumberFormat="1" applyFont="1" applyFill="1" applyBorder="1"/>
    <xf numFmtId="0" fontId="36" fillId="66" borderId="14" xfId="102" applyFont="1" applyFill="1" applyBorder="1" applyAlignment="1">
      <alignment horizontal="center"/>
    </xf>
    <xf numFmtId="0" fontId="33" fillId="0" borderId="54" xfId="102" applyFont="1" applyFill="1" applyBorder="1" applyAlignment="1">
      <alignment horizontal="left" wrapText="1"/>
    </xf>
    <xf numFmtId="0" fontId="36" fillId="0" borderId="54" xfId="102" applyFont="1" applyFill="1" applyBorder="1" applyAlignment="1">
      <alignment horizontal="left" wrapText="1"/>
    </xf>
    <xf numFmtId="0" fontId="36" fillId="0" borderId="54" xfId="102" applyFont="1" applyFill="1" applyBorder="1" applyAlignment="1">
      <alignment horizontal="center" vertical="top" wrapText="1"/>
    </xf>
    <xf numFmtId="0" fontId="36" fillId="0" borderId="0" xfId="102" applyFill="1"/>
    <xf numFmtId="0" fontId="36" fillId="0" borderId="54" xfId="102" applyFont="1" applyFill="1" applyBorder="1" applyAlignment="1">
      <alignment horizontal="center"/>
    </xf>
    <xf numFmtId="0" fontId="36" fillId="0" borderId="54" xfId="102" applyFill="1" applyBorder="1" applyAlignment="1">
      <alignment horizontal="center" vertical="center"/>
    </xf>
    <xf numFmtId="0" fontId="53" fillId="0" borderId="54" xfId="102" applyFont="1" applyFill="1" applyBorder="1" applyAlignment="1">
      <alignment horizontal="left" wrapText="1"/>
    </xf>
    <xf numFmtId="0" fontId="36" fillId="66" borderId="54" xfId="102" applyNumberFormat="1" applyFill="1" applyBorder="1"/>
    <xf numFmtId="0" fontId="53" fillId="0" borderId="54" xfId="102" applyFont="1" applyBorder="1" applyAlignment="1">
      <alignment horizontal="left" wrapText="1"/>
    </xf>
    <xf numFmtId="0" fontId="33" fillId="0" borderId="54" xfId="102" applyFont="1" applyFill="1" applyBorder="1" applyAlignment="1">
      <alignment wrapText="1"/>
    </xf>
    <xf numFmtId="0" fontId="36" fillId="0" borderId="7" xfId="102" applyFont="1" applyFill="1" applyBorder="1" applyAlignment="1">
      <alignment horizontal="left" vertical="center"/>
    </xf>
    <xf numFmtId="0" fontId="36" fillId="0" borderId="54" xfId="102" applyFont="1" applyFill="1" applyBorder="1" applyAlignment="1">
      <alignment horizontal="left" vertical="top" wrapText="1"/>
    </xf>
    <xf numFmtId="0" fontId="36" fillId="0" borderId="54" xfId="102" applyBorder="1"/>
    <xf numFmtId="0" fontId="36" fillId="66" borderId="54" xfId="102" applyFill="1" applyBorder="1"/>
    <xf numFmtId="0" fontId="36" fillId="0" borderId="54" xfId="102" applyNumberFormat="1" applyBorder="1"/>
    <xf numFmtId="0" fontId="36" fillId="69" borderId="54" xfId="102" applyFont="1" applyFill="1" applyBorder="1" applyAlignment="1">
      <alignment horizontal="center"/>
    </xf>
    <xf numFmtId="0" fontId="36" fillId="0" borderId="40" xfId="102" applyFont="1" applyFill="1" applyBorder="1" applyAlignment="1">
      <alignment horizontal="left" vertical="center"/>
    </xf>
    <xf numFmtId="0" fontId="36" fillId="0" borderId="54" xfId="102" applyFont="1" applyFill="1" applyBorder="1" applyAlignment="1">
      <alignment horizontal="left" vertical="center"/>
    </xf>
    <xf numFmtId="0" fontId="36" fillId="0" borderId="48" xfId="102" applyFont="1" applyFill="1" applyBorder="1" applyAlignment="1">
      <alignment horizontal="left" vertical="center"/>
    </xf>
    <xf numFmtId="0" fontId="36" fillId="0" borderId="124" xfId="102" applyFont="1" applyFill="1" applyBorder="1" applyAlignment="1">
      <alignment horizontal="left" vertical="center"/>
    </xf>
    <xf numFmtId="0" fontId="38" fillId="69" borderId="54" xfId="102" applyFont="1" applyFill="1" applyBorder="1" applyAlignment="1">
      <alignment horizontal="center"/>
    </xf>
    <xf numFmtId="0" fontId="36" fillId="0" borderId="65" xfId="102" applyFont="1" applyFill="1" applyBorder="1" applyAlignment="1">
      <alignment horizontal="left" vertical="top" wrapText="1"/>
    </xf>
    <xf numFmtId="1" fontId="0" fillId="69" borderId="54" xfId="0" applyNumberFormat="1" applyFill="1" applyBorder="1" applyAlignment="1">
      <alignment horizontal="center"/>
    </xf>
    <xf numFmtId="9" fontId="0" fillId="69" borderId="54" xfId="0" applyNumberFormat="1" applyFill="1" applyBorder="1" applyAlignment="1">
      <alignment horizontal="center"/>
    </xf>
    <xf numFmtId="0" fontId="0" fillId="69" borderId="54" xfId="0" applyFill="1" applyBorder="1" applyAlignment="1">
      <alignment horizontal="center"/>
    </xf>
    <xf numFmtId="1" fontId="0" fillId="66" borderId="54" xfId="0" applyNumberFormat="1" applyFill="1" applyBorder="1" applyAlignment="1">
      <alignment horizontal="center"/>
    </xf>
    <xf numFmtId="9" fontId="0" fillId="66" borderId="54" xfId="0" applyNumberFormat="1" applyFill="1" applyBorder="1" applyAlignment="1">
      <alignment horizontal="center"/>
    </xf>
    <xf numFmtId="49" fontId="27" fillId="8" borderId="26" xfId="63" applyNumberFormat="1" applyFont="1" applyFill="1" applyBorder="1" applyAlignment="1">
      <alignment horizontal="center" vertical="center"/>
    </xf>
    <xf numFmtId="0" fontId="36" fillId="0" borderId="59" xfId="0" applyFont="1" applyBorder="1" applyAlignment="1">
      <alignment horizontal="center" vertical="center"/>
    </xf>
    <xf numFmtId="49" fontId="36" fillId="0" borderId="143" xfId="63" applyNumberFormat="1" applyFont="1" applyFill="1" applyBorder="1" applyAlignment="1">
      <alignment horizontal="left" vertical="center"/>
    </xf>
    <xf numFmtId="49" fontId="29" fillId="0" borderId="59" xfId="63" applyNumberFormat="1" applyFont="1" applyFill="1" applyBorder="1" applyAlignment="1">
      <alignment horizontal="center" vertical="center" wrapText="1"/>
    </xf>
    <xf numFmtId="49" fontId="36" fillId="0" borderId="59" xfId="63" applyNumberFormat="1" applyFont="1" applyFill="1" applyBorder="1" applyAlignment="1">
      <alignment horizontal="center" vertical="center" wrapText="1"/>
    </xf>
    <xf numFmtId="9" fontId="0" fillId="8" borderId="32" xfId="101" applyFont="1" applyFill="1" applyBorder="1" applyAlignment="1">
      <alignment horizontal="center" vertical="center" wrapText="1"/>
    </xf>
    <xf numFmtId="49" fontId="0" fillId="0" borderId="59" xfId="63" applyNumberFormat="1" applyFont="1" applyFill="1" applyBorder="1" applyAlignment="1">
      <alignment horizontal="center" vertical="center" wrapText="1"/>
    </xf>
    <xf numFmtId="49" fontId="24" fillId="0" borderId="149" xfId="63" applyNumberFormat="1" applyFont="1" applyFill="1" applyBorder="1" applyAlignment="1">
      <alignment horizontal="center" vertical="center" wrapText="1"/>
    </xf>
    <xf numFmtId="49" fontId="24" fillId="0" borderId="150" xfId="63" applyNumberFormat="1" applyFont="1" applyFill="1" applyBorder="1" applyAlignment="1">
      <alignment horizontal="center" vertical="center" wrapText="1"/>
    </xf>
    <xf numFmtId="49" fontId="24" fillId="8" borderId="150" xfId="63" applyNumberFormat="1" applyFont="1" applyFill="1" applyBorder="1" applyAlignment="1">
      <alignment vertical="center" wrapText="1"/>
    </xf>
    <xf numFmtId="49" fontId="24" fillId="8" borderId="150" xfId="63" applyNumberFormat="1" applyFont="1" applyFill="1" applyBorder="1" applyAlignment="1">
      <alignment horizontal="center" vertical="center" wrapText="1"/>
    </xf>
    <xf numFmtId="49" fontId="24" fillId="0" borderId="151" xfId="63" applyNumberFormat="1" applyFont="1" applyFill="1" applyBorder="1" applyAlignment="1">
      <alignment horizontal="center" vertical="center" wrapText="1"/>
    </xf>
    <xf numFmtId="0" fontId="24" fillId="8" borderId="26" xfId="0" applyFont="1" applyFill="1" applyBorder="1" applyAlignment="1">
      <alignment horizontal="center"/>
    </xf>
    <xf numFmtId="0" fontId="0" fillId="0" borderId="54" xfId="0" applyFill="1" applyBorder="1" applyAlignment="1">
      <alignment vertical="center" wrapText="1"/>
    </xf>
    <xf numFmtId="0" fontId="24" fillId="0" borderId="66" xfId="0" applyFont="1" applyFill="1" applyBorder="1" applyAlignment="1">
      <alignment horizontal="center" vertical="center" wrapText="1"/>
    </xf>
    <xf numFmtId="0" fontId="24" fillId="0" borderId="26" xfId="0" applyFont="1" applyBorder="1" applyAlignment="1">
      <alignment horizontal="center"/>
    </xf>
    <xf numFmtId="49" fontId="27" fillId="29" borderId="26" xfId="65" applyNumberFormat="1" applyFont="1" applyFill="1" applyBorder="1" applyAlignment="1">
      <alignment vertical="center"/>
    </xf>
    <xf numFmtId="0" fontId="36" fillId="0" borderId="59" xfId="0" applyFont="1" applyFill="1" applyBorder="1" applyAlignment="1">
      <alignment vertical="center"/>
    </xf>
    <xf numFmtId="49" fontId="36" fillId="0" borderId="59" xfId="65" applyNumberFormat="1" applyFont="1" applyFill="1" applyBorder="1" applyAlignment="1">
      <alignment vertical="top" wrapText="1"/>
    </xf>
    <xf numFmtId="0" fontId="0" fillId="0" borderId="59" xfId="0" applyBorder="1" applyAlignment="1">
      <alignment vertical="center"/>
    </xf>
    <xf numFmtId="0" fontId="36" fillId="0" borderId="59" xfId="65" applyNumberFormat="1" applyFont="1" applyFill="1" applyBorder="1" applyAlignment="1">
      <alignment horizontal="center" vertical="center"/>
    </xf>
    <xf numFmtId="0" fontId="36" fillId="0" borderId="41" xfId="65" applyNumberFormat="1" applyFont="1" applyFill="1" applyBorder="1" applyAlignment="1">
      <alignment horizontal="center" vertical="center"/>
    </xf>
    <xf numFmtId="0" fontId="36" fillId="0" borderId="32" xfId="65" applyNumberFormat="1" applyFont="1" applyFill="1" applyBorder="1" applyAlignment="1">
      <alignment horizontal="center" vertical="center"/>
    </xf>
    <xf numFmtId="0" fontId="36" fillId="0" borderId="32" xfId="65" applyNumberFormat="1" applyFont="1" applyFill="1" applyBorder="1" applyAlignment="1">
      <alignment horizontal="center" vertical="center" wrapText="1"/>
    </xf>
    <xf numFmtId="49" fontId="36" fillId="0" borderId="55" xfId="65" applyNumberFormat="1" applyFont="1" applyFill="1" applyBorder="1" applyAlignment="1">
      <alignment horizontal="center" vertical="center" wrapText="1"/>
    </xf>
    <xf numFmtId="2" fontId="0" fillId="66" borderId="32" xfId="0" applyNumberFormat="1" applyFont="1" applyFill="1" applyBorder="1" applyAlignment="1">
      <alignment horizontal="center" vertical="center"/>
    </xf>
    <xf numFmtId="49" fontId="24" fillId="0" borderId="149" xfId="65" applyNumberFormat="1" applyFont="1" applyFill="1" applyBorder="1" applyAlignment="1">
      <alignment horizontal="center" vertical="center"/>
    </xf>
    <xf numFmtId="49" fontId="24" fillId="0" borderId="150" xfId="65" applyNumberFormat="1" applyFont="1" applyFill="1" applyBorder="1" applyAlignment="1">
      <alignment vertical="center"/>
    </xf>
    <xf numFmtId="49" fontId="24" fillId="0" borderId="150" xfId="65" applyNumberFormat="1" applyFont="1" applyFill="1" applyBorder="1" applyAlignment="1">
      <alignment horizontal="center" vertical="center" wrapText="1"/>
    </xf>
    <xf numFmtId="49" fontId="24" fillId="0" borderId="150" xfId="65" applyNumberFormat="1" applyFont="1" applyFill="1" applyBorder="1" applyAlignment="1">
      <alignment vertical="center" wrapText="1"/>
    </xf>
    <xf numFmtId="0" fontId="24" fillId="29" borderId="150" xfId="0" applyFont="1" applyFill="1" applyBorder="1" applyAlignment="1">
      <alignment horizontal="center" vertical="center" wrapText="1"/>
    </xf>
    <xf numFmtId="0" fontId="24" fillId="29" borderId="151" xfId="0" applyFont="1" applyFill="1" applyBorder="1" applyAlignment="1">
      <alignment horizontal="center" vertical="center" wrapText="1"/>
    </xf>
    <xf numFmtId="0" fontId="0" fillId="0" borderId="7" xfId="0" applyFont="1" applyFill="1" applyBorder="1" applyAlignment="1">
      <alignment horizontal="left" wrapText="1" indent="1"/>
    </xf>
    <xf numFmtId="0" fontId="0" fillId="28" borderId="0" xfId="0" applyFill="1"/>
    <xf numFmtId="0" fontId="24" fillId="0" borderId="52" xfId="0" applyFont="1" applyFill="1" applyBorder="1" applyAlignment="1">
      <alignment horizontal="center" vertical="center" wrapText="1"/>
    </xf>
    <xf numFmtId="0" fontId="0" fillId="0" borderId="59" xfId="0" applyBorder="1"/>
    <xf numFmtId="0" fontId="24" fillId="0" borderId="59" xfId="0" applyFont="1" applyFill="1" applyBorder="1" applyAlignment="1">
      <alignment vertical="center" wrapText="1"/>
    </xf>
    <xf numFmtId="0" fontId="24" fillId="0" borderId="149" xfId="0" applyFont="1" applyFill="1" applyBorder="1" applyAlignment="1">
      <alignment horizontal="center" vertical="center" wrapText="1"/>
    </xf>
    <xf numFmtId="0" fontId="24" fillId="0" borderId="151" xfId="0" applyFont="1" applyFill="1" applyBorder="1" applyAlignment="1">
      <alignment horizontal="center" vertical="center" wrapText="1"/>
    </xf>
    <xf numFmtId="0" fontId="24" fillId="0" borderId="0" xfId="0" applyFont="1" applyFill="1" applyAlignment="1">
      <alignment horizontal="center" vertical="center"/>
    </xf>
    <xf numFmtId="0" fontId="33" fillId="0" borderId="54" xfId="0" applyFont="1" applyFill="1" applyBorder="1" applyAlignment="1">
      <alignment wrapText="1"/>
    </xf>
    <xf numFmtId="0" fontId="0" fillId="0" borderId="54" xfId="0" applyBorder="1" applyAlignment="1">
      <alignment horizontal="center" vertical="center"/>
    </xf>
    <xf numFmtId="0" fontId="0" fillId="66" borderId="7" xfId="0" applyFill="1" applyBorder="1" applyAlignment="1">
      <alignment horizontal="center" vertical="center"/>
    </xf>
    <xf numFmtId="0" fontId="55" fillId="29" borderId="7" xfId="0" applyFont="1" applyFill="1" applyBorder="1" applyAlignment="1">
      <alignment horizontal="center" vertical="center"/>
    </xf>
    <xf numFmtId="0" fontId="55" fillId="66" borderId="7" xfId="0" applyFont="1" applyFill="1" applyBorder="1" applyAlignment="1">
      <alignment horizontal="center" vertical="center"/>
    </xf>
    <xf numFmtId="3" fontId="51" fillId="66" borderId="54" xfId="0" applyNumberFormat="1" applyFont="1" applyFill="1" applyBorder="1" applyAlignment="1">
      <alignment horizontal="center"/>
    </xf>
    <xf numFmtId="0" fontId="56" fillId="29" borderId="7" xfId="0" applyFont="1" applyFill="1" applyBorder="1" applyAlignment="1">
      <alignment horizontal="center" vertical="center"/>
    </xf>
    <xf numFmtId="49" fontId="24" fillId="0" borderId="22" xfId="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0" fontId="24" fillId="0" borderId="8" xfId="0" applyFont="1" applyFill="1" applyBorder="1" applyAlignment="1">
      <alignment horizontal="center" vertical="center"/>
    </xf>
    <xf numFmtId="49" fontId="24" fillId="0" borderId="8" xfId="0" applyNumberFormat="1" applyFont="1" applyFill="1" applyBorder="1" applyAlignment="1">
      <alignment horizontal="center" vertical="center"/>
    </xf>
    <xf numFmtId="0" fontId="0" fillId="0" borderId="54" xfId="0" applyFont="1" applyFill="1" applyBorder="1" applyAlignment="1">
      <alignment horizontal="center" vertical="center"/>
    </xf>
    <xf numFmtId="0" fontId="29" fillId="0" borderId="54"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54" xfId="0" applyFont="1" applyFill="1" applyBorder="1" applyAlignment="1">
      <alignment horizontal="left" vertical="center"/>
    </xf>
    <xf numFmtId="0" fontId="24" fillId="0" borderId="14" xfId="0" applyFont="1" applyBorder="1" applyAlignment="1">
      <alignment horizontal="center" vertical="center"/>
    </xf>
    <xf numFmtId="0" fontId="24" fillId="29" borderId="62" xfId="0" applyFont="1" applyFill="1" applyBorder="1" applyAlignment="1">
      <alignment horizontal="center" vertical="center"/>
    </xf>
    <xf numFmtId="49" fontId="24" fillId="29" borderId="68" xfId="102" applyNumberFormat="1" applyFont="1" applyFill="1" applyBorder="1" applyAlignment="1">
      <alignment horizontal="center" vertical="center"/>
    </xf>
    <xf numFmtId="0" fontId="24" fillId="0" borderId="8" xfId="102" applyFont="1" applyFill="1" applyBorder="1" applyAlignment="1">
      <alignment horizontal="center" vertical="center" wrapText="1"/>
    </xf>
    <xf numFmtId="49" fontId="24" fillId="29" borderId="53" xfId="0" applyNumberFormat="1" applyFont="1" applyFill="1" applyBorder="1" applyAlignment="1">
      <alignment horizontal="center" vertical="center"/>
    </xf>
    <xf numFmtId="0" fontId="24" fillId="29" borderId="8" xfId="0" applyFont="1" applyFill="1" applyBorder="1" applyAlignment="1">
      <alignment horizontal="center" vertical="center" wrapText="1"/>
    </xf>
    <xf numFmtId="49" fontId="27" fillId="0" borderId="14" xfId="0" applyNumberFormat="1" applyFont="1" applyFill="1" applyBorder="1" applyAlignment="1">
      <alignment horizontal="left" vertical="center"/>
    </xf>
    <xf numFmtId="49" fontId="27" fillId="0" borderId="62" xfId="0" applyNumberFormat="1" applyFont="1" applyFill="1" applyBorder="1" applyAlignment="1">
      <alignment horizontal="left" vertical="center"/>
    </xf>
    <xf numFmtId="0" fontId="36" fillId="0" borderId="0" xfId="0" applyFont="1" applyFill="1" applyBorder="1" applyAlignment="1">
      <alignment horizontal="left" wrapText="1"/>
    </xf>
    <xf numFmtId="0" fontId="28" fillId="0" borderId="86" xfId="0" applyNumberFormat="1" applyFont="1" applyFill="1" applyBorder="1" applyAlignment="1">
      <alignment horizontal="center" vertical="center"/>
    </xf>
    <xf numFmtId="0" fontId="28" fillId="0" borderId="50" xfId="0" applyNumberFormat="1" applyFont="1" applyFill="1" applyBorder="1" applyAlignment="1">
      <alignment horizontal="center" vertical="center"/>
    </xf>
    <xf numFmtId="0" fontId="28" fillId="0" borderId="119" xfId="0" applyNumberFormat="1" applyFont="1" applyFill="1" applyBorder="1" applyAlignment="1">
      <alignment horizontal="center" vertical="center"/>
    </xf>
    <xf numFmtId="49" fontId="36" fillId="0" borderId="38" xfId="0" applyNumberFormat="1" applyFont="1" applyFill="1" applyBorder="1" applyAlignment="1">
      <alignment horizontal="center" vertical="center"/>
    </xf>
    <xf numFmtId="49" fontId="36" fillId="0" borderId="50" xfId="0" applyNumberFormat="1" applyFont="1" applyFill="1" applyBorder="1" applyAlignment="1">
      <alignment horizontal="center" vertical="center"/>
    </xf>
    <xf numFmtId="49" fontId="36" fillId="0" borderId="119" xfId="0" applyNumberFormat="1" applyFont="1" applyFill="1" applyBorder="1" applyAlignment="1">
      <alignment horizontal="center" vertical="center"/>
    </xf>
    <xf numFmtId="49" fontId="36" fillId="0" borderId="92" xfId="0" applyNumberFormat="1" applyFont="1" applyFill="1" applyBorder="1" applyAlignment="1">
      <alignment horizontal="center" vertical="center"/>
    </xf>
    <xf numFmtId="49" fontId="36" fillId="0" borderId="107" xfId="0" applyNumberFormat="1" applyFont="1" applyFill="1" applyBorder="1" applyAlignment="1">
      <alignment horizontal="center" vertical="center"/>
    </xf>
    <xf numFmtId="49" fontId="36" fillId="0" borderId="108" xfId="0" applyNumberFormat="1" applyFont="1" applyFill="1" applyBorder="1" applyAlignment="1">
      <alignment horizontal="center" vertical="center"/>
    </xf>
    <xf numFmtId="49" fontId="36" fillId="0" borderId="109" xfId="0" applyNumberFormat="1" applyFont="1" applyFill="1" applyBorder="1" applyAlignment="1">
      <alignment horizontal="center" vertical="center"/>
    </xf>
    <xf numFmtId="49" fontId="28" fillId="0" borderId="30" xfId="0" applyNumberFormat="1" applyFont="1" applyFill="1" applyBorder="1" applyAlignment="1">
      <alignment horizontal="center" vertical="center"/>
    </xf>
    <xf numFmtId="49" fontId="36" fillId="0" borderId="95" xfId="0" applyNumberFormat="1" applyFont="1" applyFill="1" applyBorder="1" applyAlignment="1">
      <alignment horizontal="center" vertical="center"/>
    </xf>
    <xf numFmtId="49" fontId="36" fillId="0" borderId="30" xfId="0" applyNumberFormat="1" applyFont="1" applyFill="1" applyBorder="1" applyAlignment="1">
      <alignment horizontal="center" vertical="center"/>
    </xf>
    <xf numFmtId="49" fontId="36" fillId="0" borderId="96" xfId="0" applyNumberFormat="1" applyFont="1" applyFill="1" applyBorder="1" applyAlignment="1">
      <alignment horizontal="center" vertical="center"/>
    </xf>
    <xf numFmtId="0" fontId="27" fillId="0" borderId="13" xfId="0" applyFont="1" applyFill="1" applyBorder="1" applyAlignment="1">
      <alignment horizontal="center" vertical="center"/>
    </xf>
    <xf numFmtId="49" fontId="24" fillId="0" borderId="13" xfId="0" applyNumberFormat="1" applyFont="1" applyFill="1" applyBorder="1" applyAlignment="1">
      <alignment horizontal="center" vertical="center"/>
    </xf>
    <xf numFmtId="0" fontId="0" fillId="0" borderId="13" xfId="0" applyFont="1" applyBorder="1"/>
    <xf numFmtId="49" fontId="32" fillId="0" borderId="13" xfId="0" applyNumberFormat="1" applyFont="1" applyFill="1" applyBorder="1" applyAlignment="1">
      <alignment horizontal="center" vertical="center"/>
    </xf>
    <xf numFmtId="0" fontId="24" fillId="0" borderId="26" xfId="0" applyFont="1" applyFill="1" applyBorder="1" applyAlignment="1">
      <alignment horizontal="center" vertical="center"/>
    </xf>
    <xf numFmtId="49" fontId="24" fillId="0" borderId="30" xfId="0" applyNumberFormat="1" applyFont="1" applyFill="1" applyBorder="1" applyAlignment="1">
      <alignment horizontal="center" vertical="center" wrapText="1"/>
    </xf>
    <xf numFmtId="0" fontId="24" fillId="0" borderId="30" xfId="0" applyFont="1" applyFill="1" applyBorder="1" applyAlignment="1">
      <alignment horizontal="center" vertical="center"/>
    </xf>
    <xf numFmtId="0" fontId="24" fillId="0" borderId="63" xfId="0" applyFont="1" applyFill="1" applyBorder="1" applyAlignment="1">
      <alignment horizontal="center" vertical="center"/>
    </xf>
    <xf numFmtId="0" fontId="0" fillId="0" borderId="0" xfId="0" applyAlignment="1">
      <alignment horizontal="left" wrapText="1"/>
    </xf>
    <xf numFmtId="0" fontId="36" fillId="0" borderId="0" xfId="0" applyFont="1" applyAlignment="1">
      <alignment horizontal="left" wrapText="1"/>
    </xf>
    <xf numFmtId="1" fontId="0" fillId="0" borderId="40" xfId="0" applyNumberFormat="1" applyFont="1" applyFill="1" applyBorder="1" applyAlignment="1">
      <alignment horizontal="center" vertical="center" wrapText="1"/>
    </xf>
    <xf numFmtId="0" fontId="0" fillId="0" borderId="50" xfId="0" applyFont="1" applyBorder="1" applyAlignment="1">
      <alignment horizontal="center" vertical="center" wrapText="1"/>
    </xf>
    <xf numFmtId="0" fontId="0" fillId="0" borderId="14" xfId="0" applyFont="1" applyBorder="1" applyAlignment="1">
      <alignment horizontal="center" vertical="center" wrapText="1"/>
    </xf>
    <xf numFmtId="9" fontId="0" fillId="8" borderId="40" xfId="0" applyNumberFormat="1" applyFont="1" applyFill="1" applyBorder="1" applyAlignment="1">
      <alignment horizontal="center" vertical="center" wrapText="1"/>
    </xf>
    <xf numFmtId="0" fontId="0" fillId="0" borderId="64" xfId="0" applyFont="1" applyBorder="1" applyAlignment="1">
      <alignment vertical="center"/>
    </xf>
    <xf numFmtId="0" fontId="24" fillId="0" borderId="28" xfId="0" applyFont="1" applyBorder="1" applyAlignment="1">
      <alignment horizontal="center" vertical="center"/>
    </xf>
    <xf numFmtId="1" fontId="0" fillId="0" borderId="28" xfId="0" applyNumberFormat="1" applyFont="1" applyFill="1" applyBorder="1" applyAlignment="1">
      <alignment horizontal="center" vertical="center" wrapText="1"/>
    </xf>
    <xf numFmtId="1" fontId="0" fillId="0" borderId="32" xfId="0" applyNumberFormat="1" applyFont="1" applyFill="1" applyBorder="1" applyAlignment="1">
      <alignment horizontal="center" vertical="center" wrapText="1"/>
    </xf>
    <xf numFmtId="1" fontId="0" fillId="0" borderId="34" xfId="0" applyNumberFormat="1"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22" xfId="0" applyFont="1" applyFill="1" applyBorder="1" applyAlignment="1">
      <alignment horizontal="center" vertical="top" wrapText="1"/>
    </xf>
    <xf numFmtId="0" fontId="24" fillId="0" borderId="7" xfId="0" applyFont="1" applyFill="1" applyBorder="1" applyAlignment="1">
      <alignment horizontal="center" vertical="top" wrapText="1"/>
    </xf>
    <xf numFmtId="0" fontId="0" fillId="0" borderId="54" xfId="65" applyNumberFormat="1" applyFont="1" applyFill="1" applyBorder="1" applyAlignment="1">
      <alignment horizontal="center" vertical="center"/>
    </xf>
    <xf numFmtId="0" fontId="36" fillId="0" borderId="54" xfId="65" applyNumberFormat="1" applyFont="1" applyFill="1" applyBorder="1" applyAlignment="1">
      <alignment horizontal="center" vertical="center"/>
    </xf>
    <xf numFmtId="0" fontId="0" fillId="0" borderId="54" xfId="0" applyBorder="1" applyAlignment="1">
      <alignment horizontal="center" vertical="center"/>
    </xf>
    <xf numFmtId="49" fontId="36" fillId="0" borderId="60" xfId="65" applyNumberFormat="1" applyFont="1" applyFill="1" applyBorder="1" applyAlignment="1">
      <alignment horizontal="left" vertical="top"/>
    </xf>
    <xf numFmtId="49" fontId="36" fillId="0" borderId="59" xfId="65" applyNumberFormat="1" applyFont="1" applyFill="1" applyBorder="1" applyAlignment="1">
      <alignment horizontal="left" vertical="top"/>
    </xf>
    <xf numFmtId="49" fontId="0" fillId="0" borderId="60" xfId="65" applyNumberFormat="1" applyFont="1" applyFill="1" applyBorder="1" applyAlignment="1">
      <alignment horizontal="left" vertical="center"/>
    </xf>
    <xf numFmtId="49" fontId="36" fillId="0" borderId="59" xfId="65" applyNumberFormat="1" applyFont="1" applyFill="1" applyBorder="1" applyAlignment="1">
      <alignment horizontal="left" vertical="center"/>
    </xf>
    <xf numFmtId="49" fontId="36" fillId="0" borderId="54" xfId="65" applyNumberFormat="1" applyFont="1" applyFill="1" applyBorder="1" applyAlignment="1">
      <alignment horizontal="left" vertical="top" wrapText="1"/>
    </xf>
    <xf numFmtId="49" fontId="0" fillId="0" borderId="60" xfId="65" applyNumberFormat="1" applyFont="1" applyFill="1" applyBorder="1" applyAlignment="1">
      <alignment horizontal="left" vertical="center" wrapText="1"/>
    </xf>
    <xf numFmtId="0" fontId="0" fillId="0" borderId="54" xfId="0" applyFill="1" applyBorder="1" applyAlignment="1">
      <alignment horizontal="center" vertical="center"/>
    </xf>
    <xf numFmtId="49" fontId="27" fillId="0" borderId="65" xfId="65" applyNumberFormat="1" applyFont="1" applyFill="1" applyBorder="1" applyAlignment="1">
      <alignment horizontal="center" vertical="center"/>
    </xf>
    <xf numFmtId="49" fontId="27" fillId="0" borderId="66" xfId="65" applyNumberFormat="1" applyFont="1" applyFill="1" applyBorder="1" applyAlignment="1">
      <alignment horizontal="center" vertical="center"/>
    </xf>
    <xf numFmtId="49" fontId="27" fillId="8" borderId="65" xfId="65" applyNumberFormat="1" applyFont="1" applyFill="1" applyBorder="1" applyAlignment="1">
      <alignment horizontal="center" vertical="center"/>
    </xf>
    <xf numFmtId="49" fontId="27" fillId="8" borderId="66" xfId="65" applyNumberFormat="1" applyFont="1" applyFill="1" applyBorder="1" applyAlignment="1">
      <alignment horizontal="center" vertical="center"/>
    </xf>
    <xf numFmtId="49" fontId="0" fillId="0" borderId="130" xfId="65" applyNumberFormat="1" applyFont="1" applyFill="1" applyBorder="1" applyAlignment="1">
      <alignment horizontal="left" vertical="center"/>
    </xf>
    <xf numFmtId="0" fontId="24" fillId="29" borderId="65" xfId="0" applyFont="1" applyFill="1" applyBorder="1" applyAlignment="1">
      <alignment horizontal="center"/>
    </xf>
    <xf numFmtId="0" fontId="24" fillId="29" borderId="66" xfId="0" applyFont="1" applyFill="1" applyBorder="1" applyAlignment="1">
      <alignment horizontal="center"/>
    </xf>
    <xf numFmtId="0" fontId="24" fillId="0" borderId="65" xfId="0" applyFont="1" applyBorder="1" applyAlignment="1">
      <alignment horizontal="center"/>
    </xf>
    <xf numFmtId="0" fontId="24" fillId="0" borderId="66" xfId="0" applyFont="1" applyBorder="1" applyAlignment="1">
      <alignment horizontal="center"/>
    </xf>
    <xf numFmtId="49" fontId="29" fillId="0" borderId="0" xfId="0" applyNumberFormat="1" applyFont="1" applyFill="1" applyBorder="1" applyAlignment="1">
      <alignment horizontal="left" vertical="center" wrapText="1"/>
    </xf>
    <xf numFmtId="0" fontId="0" fillId="66" borderId="40" xfId="0" applyFill="1" applyBorder="1" applyAlignment="1">
      <alignment horizontal="center" vertical="center"/>
    </xf>
    <xf numFmtId="0" fontId="0" fillId="66" borderId="50" xfId="0" applyFill="1" applyBorder="1" applyAlignment="1">
      <alignment horizontal="center" vertical="center"/>
    </xf>
    <xf numFmtId="0" fontId="0" fillId="66" borderId="14" xfId="0" applyFill="1" applyBorder="1" applyAlignment="1">
      <alignment horizontal="center" vertical="center"/>
    </xf>
    <xf numFmtId="49" fontId="0" fillId="66" borderId="140" xfId="0" applyNumberFormat="1" applyFill="1" applyBorder="1" applyAlignment="1">
      <alignment horizontal="center" vertical="center"/>
    </xf>
    <xf numFmtId="49" fontId="0" fillId="66" borderId="141" xfId="0" applyNumberFormat="1" applyFill="1" applyBorder="1" applyAlignment="1">
      <alignment horizontal="center" vertical="center"/>
    </xf>
    <xf numFmtId="49" fontId="0" fillId="66" borderId="65" xfId="0" applyNumberFormat="1" applyFont="1" applyFill="1" applyBorder="1" applyAlignment="1">
      <alignment horizontal="center" vertical="center"/>
    </xf>
    <xf numFmtId="49" fontId="0" fillId="66" borderId="66" xfId="0" applyNumberFormat="1" applyFont="1" applyFill="1" applyBorder="1" applyAlignment="1">
      <alignment horizontal="center" vertical="center"/>
    </xf>
    <xf numFmtId="0" fontId="54" fillId="66" borderId="65" xfId="0" applyFont="1" applyFill="1" applyBorder="1" applyAlignment="1">
      <alignment horizontal="center" vertical="center"/>
    </xf>
    <xf numFmtId="0" fontId="0" fillId="66" borderId="66" xfId="0" applyFill="1" applyBorder="1" applyAlignment="1">
      <alignment horizontal="center" vertical="center"/>
    </xf>
    <xf numFmtId="0" fontId="54" fillId="66" borderId="40" xfId="0" applyFont="1" applyFill="1" applyBorder="1" applyAlignment="1">
      <alignment horizontal="center" vertical="center"/>
    </xf>
    <xf numFmtId="0" fontId="54" fillId="66" borderId="14" xfId="0" applyFont="1" applyFill="1" applyBorder="1" applyAlignment="1">
      <alignment horizontal="center" vertical="center"/>
    </xf>
    <xf numFmtId="49" fontId="0" fillId="66" borderId="65" xfId="0" applyNumberFormat="1" applyFill="1" applyBorder="1" applyAlignment="1">
      <alignment horizontal="center" vertical="center"/>
    </xf>
    <xf numFmtId="49" fontId="0" fillId="66" borderId="66" xfId="0" applyNumberFormat="1" applyFill="1" applyBorder="1" applyAlignment="1">
      <alignment horizontal="center" vertical="center"/>
    </xf>
    <xf numFmtId="0" fontId="54" fillId="66" borderId="142" xfId="0" applyFont="1" applyFill="1" applyBorder="1" applyAlignment="1">
      <alignment horizontal="center" vertical="center"/>
    </xf>
    <xf numFmtId="0" fontId="54" fillId="66" borderId="148" xfId="0" applyFont="1" applyFill="1" applyBorder="1" applyAlignment="1">
      <alignment horizontal="center" vertical="center"/>
    </xf>
    <xf numFmtId="0" fontId="54" fillId="66" borderId="66" xfId="0" applyFont="1" applyFill="1" applyBorder="1" applyAlignment="1">
      <alignment horizontal="center" vertical="center"/>
    </xf>
    <xf numFmtId="0" fontId="0" fillId="66" borderId="7" xfId="0" applyFill="1" applyBorder="1" applyAlignment="1">
      <alignment horizontal="center" vertical="center"/>
    </xf>
    <xf numFmtId="0" fontId="0" fillId="66" borderId="7" xfId="0" applyFont="1" applyFill="1" applyBorder="1" applyAlignment="1">
      <alignment horizontal="center" vertical="center"/>
    </xf>
    <xf numFmtId="0" fontId="0" fillId="66" borderId="125" xfId="0" applyFill="1" applyBorder="1" applyAlignment="1">
      <alignment horizontal="left" vertical="center"/>
    </xf>
    <xf numFmtId="0" fontId="0" fillId="66" borderId="142" xfId="0" applyFill="1" applyBorder="1" applyAlignment="1">
      <alignment horizontal="left" vertical="center"/>
    </xf>
    <xf numFmtId="0" fontId="0" fillId="66" borderId="143" xfId="0" applyFill="1" applyBorder="1" applyAlignment="1">
      <alignment horizontal="left" vertical="center"/>
    </xf>
    <xf numFmtId="0" fontId="0" fillId="66" borderId="60" xfId="0" applyFill="1" applyBorder="1" applyAlignment="1">
      <alignment horizontal="left" vertical="center"/>
    </xf>
    <xf numFmtId="0" fontId="0" fillId="66" borderId="131" xfId="0" applyFill="1" applyBorder="1" applyAlignment="1">
      <alignment horizontal="left" vertical="center"/>
    </xf>
    <xf numFmtId="0" fontId="0" fillId="66" borderId="59" xfId="0" applyFill="1" applyBorder="1" applyAlignment="1">
      <alignment horizontal="left" vertical="center"/>
    </xf>
    <xf numFmtId="0" fontId="0" fillId="66" borderId="132" xfId="0" applyFill="1" applyBorder="1" applyAlignment="1">
      <alignment horizontal="left" vertical="center" wrapText="1"/>
    </xf>
    <xf numFmtId="0" fontId="0" fillId="66" borderId="138" xfId="0" applyFill="1" applyBorder="1" applyAlignment="1">
      <alignment horizontal="left" vertical="center"/>
    </xf>
    <xf numFmtId="0" fontId="0" fillId="66" borderId="137" xfId="0" applyFill="1" applyBorder="1" applyAlignment="1">
      <alignment horizontal="left" vertical="center"/>
    </xf>
    <xf numFmtId="0" fontId="0" fillId="66" borderId="34" xfId="0" applyFill="1" applyBorder="1" applyAlignment="1">
      <alignment horizontal="left" vertical="center"/>
    </xf>
    <xf numFmtId="0" fontId="0" fillId="66" borderId="48" xfId="0" applyFill="1" applyBorder="1" applyAlignment="1">
      <alignment horizontal="left" vertical="center"/>
    </xf>
    <xf numFmtId="0" fontId="0" fillId="66" borderId="32" xfId="0" applyFill="1" applyBorder="1" applyAlignment="1">
      <alignment horizontal="left" vertical="center"/>
    </xf>
    <xf numFmtId="0" fontId="0" fillId="66" borderId="139" xfId="0" applyFill="1" applyBorder="1" applyAlignment="1">
      <alignment horizontal="left" vertical="center"/>
    </xf>
    <xf numFmtId="49" fontId="0" fillId="66" borderId="28" xfId="0" applyNumberFormat="1" applyFill="1" applyBorder="1" applyAlignment="1">
      <alignment horizontal="left" vertical="center" wrapText="1"/>
    </xf>
    <xf numFmtId="49" fontId="0" fillId="66" borderId="48" xfId="0" applyNumberFormat="1" applyFill="1" applyBorder="1" applyAlignment="1">
      <alignment horizontal="left" vertical="center"/>
    </xf>
    <xf numFmtId="49" fontId="0" fillId="66" borderId="136" xfId="0" applyNumberFormat="1" applyFill="1" applyBorder="1" applyAlignment="1">
      <alignment horizontal="left" vertical="center"/>
    </xf>
    <xf numFmtId="0" fontId="0" fillId="66" borderId="28" xfId="0" applyFill="1" applyBorder="1" applyAlignment="1">
      <alignment vertical="center"/>
    </xf>
    <xf numFmtId="0" fontId="0" fillId="66" borderId="48" xfId="0" applyFill="1" applyBorder="1" applyAlignment="1">
      <alignment vertical="center"/>
    </xf>
    <xf numFmtId="0" fontId="0" fillId="66" borderId="32" xfId="0" applyFill="1" applyBorder="1" applyAlignment="1">
      <alignment vertical="center"/>
    </xf>
    <xf numFmtId="49" fontId="0" fillId="66" borderId="54" xfId="0" applyNumberFormat="1" applyFill="1" applyBorder="1" applyAlignment="1">
      <alignment horizontal="center" vertical="center"/>
    </xf>
    <xf numFmtId="49" fontId="0" fillId="66" borderId="54" xfId="0" applyNumberFormat="1" applyFont="1" applyFill="1" applyBorder="1" applyAlignment="1">
      <alignment horizontal="center" vertical="center"/>
    </xf>
    <xf numFmtId="0" fontId="54" fillId="66" borderId="144" xfId="0" applyFont="1" applyFill="1" applyBorder="1" applyAlignment="1">
      <alignment horizontal="center" vertical="center"/>
    </xf>
    <xf numFmtId="0" fontId="54" fillId="66" borderId="145" xfId="0" applyFont="1" applyFill="1" applyBorder="1" applyAlignment="1">
      <alignment horizontal="center" vertical="center"/>
    </xf>
    <xf numFmtId="0" fontId="54" fillId="66" borderId="146" xfId="0" applyFont="1" applyFill="1" applyBorder="1" applyAlignment="1">
      <alignment horizontal="center" vertical="center"/>
    </xf>
    <xf numFmtId="0" fontId="54" fillId="66" borderId="147" xfId="0" applyFont="1" applyFill="1" applyBorder="1" applyAlignment="1">
      <alignment horizontal="center" vertical="center"/>
    </xf>
    <xf numFmtId="0" fontId="54" fillId="66" borderId="54" xfId="0" applyFont="1" applyFill="1" applyBorder="1" applyAlignment="1">
      <alignment horizontal="center" vertical="center"/>
    </xf>
    <xf numFmtId="2" fontId="54" fillId="66" borderId="7" xfId="0" applyNumberFormat="1" applyFont="1" applyFill="1" applyBorder="1" applyAlignment="1">
      <alignment horizontal="center" vertical="center" wrapText="1"/>
    </xf>
    <xf numFmtId="0" fontId="54" fillId="66" borderId="34" xfId="0" applyFont="1" applyFill="1" applyBorder="1" applyAlignment="1">
      <alignment horizontal="center" vertical="center" wrapText="1"/>
    </xf>
    <xf numFmtId="0" fontId="54" fillId="66" borderId="51" xfId="0" applyFont="1" applyFill="1" applyBorder="1" applyAlignment="1">
      <alignment horizontal="center" vertical="center" wrapText="1"/>
    </xf>
    <xf numFmtId="49" fontId="0" fillId="66" borderId="40" xfId="0" quotePrefix="1" applyNumberFormat="1" applyFill="1" applyBorder="1" applyAlignment="1">
      <alignment horizontal="center" vertical="center"/>
    </xf>
    <xf numFmtId="49" fontId="0" fillId="66" borderId="14" xfId="0" quotePrefix="1" applyNumberFormat="1" applyFill="1" applyBorder="1" applyAlignment="1">
      <alignment horizontal="center" vertical="center"/>
    </xf>
    <xf numFmtId="0" fontId="24" fillId="69" borderId="49" xfId="0" applyFont="1" applyFill="1" applyBorder="1" applyAlignment="1">
      <alignment horizontal="center" vertical="center" textRotation="90"/>
    </xf>
    <xf numFmtId="0" fontId="24" fillId="69" borderId="13" xfId="0" applyFont="1" applyFill="1" applyBorder="1" applyAlignment="1">
      <alignment horizontal="center" vertical="center"/>
    </xf>
    <xf numFmtId="49" fontId="0" fillId="66" borderId="59" xfId="0" applyNumberFormat="1" applyFill="1" applyBorder="1" applyAlignment="1">
      <alignment horizontal="center" vertical="center"/>
    </xf>
    <xf numFmtId="49" fontId="0" fillId="66" borderId="59" xfId="0" applyNumberFormat="1" applyFont="1" applyFill="1" applyBorder="1" applyAlignment="1">
      <alignment horizontal="center" vertical="center"/>
    </xf>
    <xf numFmtId="0" fontId="35" fillId="0" borderId="13" xfId="0" applyFont="1" applyFill="1" applyBorder="1" applyAlignment="1">
      <alignment horizontal="center" vertical="center"/>
    </xf>
    <xf numFmtId="0" fontId="14" fillId="29" borderId="13" xfId="0" applyFont="1" applyFill="1" applyBorder="1" applyAlignment="1">
      <alignment horizontal="center" vertical="center"/>
    </xf>
    <xf numFmtId="49" fontId="14" fillId="29" borderId="13" xfId="0" applyNumberFormat="1" applyFont="1" applyFill="1" applyBorder="1" applyAlignment="1">
      <alignment horizontal="center" vertical="center"/>
    </xf>
    <xf numFmtId="0" fontId="57" fillId="0" borderId="0" xfId="0" applyFont="1"/>
    <xf numFmtId="0" fontId="0" fillId="0" borderId="0" xfId="0" applyFont="1" applyAlignment="1">
      <alignment horizontal="left" vertical="center"/>
    </xf>
    <xf numFmtId="49" fontId="36" fillId="0" borderId="59" xfId="63" applyNumberFormat="1" applyFont="1" applyFill="1" applyBorder="1" applyAlignment="1">
      <alignment horizontal="center" vertical="center"/>
    </xf>
    <xf numFmtId="9" fontId="36" fillId="8" borderId="32" xfId="101" applyFont="1" applyFill="1" applyBorder="1" applyAlignment="1">
      <alignment horizontal="center" vertical="center" wrapText="1"/>
    </xf>
    <xf numFmtId="9" fontId="36" fillId="8" borderId="7" xfId="101" applyFont="1" applyFill="1" applyBorder="1" applyAlignment="1">
      <alignment horizontal="center" vertical="center" wrapText="1"/>
    </xf>
    <xf numFmtId="49" fontId="36" fillId="8" borderId="7" xfId="63" applyNumberFormat="1" applyFont="1" applyFill="1" applyBorder="1" applyAlignment="1">
      <alignment horizontal="center" vertical="center" wrapText="1"/>
    </xf>
    <xf numFmtId="49" fontId="0" fillId="29" borderId="7" xfId="63" applyNumberFormat="1" applyFont="1" applyFill="1" applyBorder="1" applyAlignment="1">
      <alignment horizontal="center" vertical="center" wrapText="1"/>
    </xf>
  </cellXfs>
  <cellStyles count="103">
    <cellStyle name="20% - Akzent1" xfId="1"/>
    <cellStyle name="20% - Akzent2" xfId="2"/>
    <cellStyle name="20% - Akzent3" xfId="3"/>
    <cellStyle name="20% - Akzent4" xfId="4"/>
    <cellStyle name="20% - Akzent5" xfId="5"/>
    <cellStyle name="20% - Akzent6" xfId="6"/>
    <cellStyle name="20% - Dekorfärg1" xfId="78" builtinId="30" hidden="1"/>
    <cellStyle name="20% - Dekorfärg2" xfId="82" builtinId="34" hidden="1"/>
    <cellStyle name="20% - Dekorfärg3" xfId="86" builtinId="38" hidden="1"/>
    <cellStyle name="20% - Dekorfärg4" xfId="90" builtinId="42" hidden="1"/>
    <cellStyle name="20% - Dekorfärg5" xfId="94" builtinId="46" hidden="1"/>
    <cellStyle name="20% - Dekorfärg6" xfId="98" builtinId="50" hidden="1"/>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Dekorfärg1" xfId="79" builtinId="31" hidden="1"/>
    <cellStyle name="40% - Dekorfärg2" xfId="83" builtinId="35" hidden="1"/>
    <cellStyle name="40% - Dekorfärg3" xfId="87" builtinId="39" hidden="1"/>
    <cellStyle name="40% - Dekorfärg4" xfId="91" builtinId="43" hidden="1"/>
    <cellStyle name="40% - Dekorfärg5" xfId="95" builtinId="47" hidden="1"/>
    <cellStyle name="40% - Dekorfärg6" xfId="99" builtinId="51" hidden="1"/>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Dekorfärg1" xfId="80" builtinId="32" hidden="1"/>
    <cellStyle name="60% - Dekorfärg2" xfId="84" builtinId="36" hidden="1"/>
    <cellStyle name="60% - Dekorfärg3" xfId="88" builtinId="40" hidden="1"/>
    <cellStyle name="60% - Dekorfärg4" xfId="92" builtinId="44" hidden="1"/>
    <cellStyle name="60% - Dekorfärg5" xfId="96" builtinId="48" hidden="1"/>
    <cellStyle name="60% - Dekorfärg6" xfId="100" builtinId="52" hidden="1"/>
    <cellStyle name="60% - Énfasis1" xfId="31"/>
    <cellStyle name="60% - Énfasis2" xfId="32"/>
    <cellStyle name="60% - Énfasis3" xfId="33"/>
    <cellStyle name="60% - Énfasis4" xfId="34"/>
    <cellStyle name="60% - Énfasis5" xfId="35"/>
    <cellStyle name="60% - Énfasis6" xfId="36"/>
    <cellStyle name="Akzent1" xfId="37"/>
    <cellStyle name="Akzent2" xfId="38"/>
    <cellStyle name="Akzent3" xfId="39"/>
    <cellStyle name="Akzent4" xfId="40"/>
    <cellStyle name="Akzent5" xfId="41"/>
    <cellStyle name="Akzent6" xfId="42"/>
    <cellStyle name="Ausgabe" xfId="43"/>
    <cellStyle name="Berechnung" xfId="44"/>
    <cellStyle name="Beräkning" xfId="75" builtinId="22" hidden="1"/>
    <cellStyle name="Bra" xfId="71" builtinId="26" hidden="1"/>
    <cellStyle name="Buena" xfId="45"/>
    <cellStyle name="Cálculo" xfId="46"/>
    <cellStyle name="Celda de comprobación" xfId="47"/>
    <cellStyle name="Celda vinculada" xfId="48"/>
    <cellStyle name="Dålig" xfId="72" builtinId="27" hidden="1"/>
    <cellStyle name="Eingabe" xfId="49"/>
    <cellStyle name="Encabezado 4" xfId="50"/>
    <cellStyle name="Énfasis1" xfId="51"/>
    <cellStyle name="Énfasis2" xfId="52"/>
    <cellStyle name="Énfasis3" xfId="53"/>
    <cellStyle name="Énfasis4" xfId="54"/>
    <cellStyle name="Énfasis5" xfId="55"/>
    <cellStyle name="Énfasis6" xfId="56"/>
    <cellStyle name="Entrada" xfId="57"/>
    <cellStyle name="Ergebnis" xfId="58"/>
    <cellStyle name="Erklärender Text" xfId="59"/>
    <cellStyle name="Färg1" xfId="77" builtinId="29" hidden="1"/>
    <cellStyle name="Färg2" xfId="81" builtinId="33" hidden="1"/>
    <cellStyle name="Färg3" xfId="85" builtinId="37" hidden="1"/>
    <cellStyle name="Färg4" xfId="89" builtinId="41" hidden="1"/>
    <cellStyle name="Färg5" xfId="93" builtinId="45" hidden="1"/>
    <cellStyle name="Färg6" xfId="97" builtinId="49" hidden="1"/>
    <cellStyle name="Förklarande text" xfId="76" builtinId="53" hidden="1"/>
    <cellStyle name="Gut" xfId="60"/>
    <cellStyle name="Incorrecto" xfId="61"/>
    <cellStyle name="Indata" xfId="73" builtinId="20" hidden="1"/>
    <cellStyle name="Neutral" xfId="62"/>
    <cellStyle name="Normal" xfId="0" builtinId="0"/>
    <cellStyle name="Normal 2" xfId="102"/>
    <cellStyle name="Normale 2" xfId="63"/>
    <cellStyle name="Normale 2_DCF_Guidelines_Standard-Tables_Version-2009" xfId="64"/>
    <cellStyle name="Normale 3" xfId="65"/>
    <cellStyle name="Normale_Guidelines_NP-Proposals_Standard-Tables_Version-2006_Final" xfId="66"/>
    <cellStyle name="Percentuale 2" xfId="67"/>
    <cellStyle name="Procent" xfId="101" builtinId="5"/>
    <cellStyle name="Schlecht" xfId="68"/>
    <cellStyle name="Texto explicativo" xfId="69"/>
    <cellStyle name="Total" xfId="70"/>
    <cellStyle name="Utdata" xfId="74" builtinId="21"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FF950E"/>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irepa.org/Documents%20and%20Settings/Evelina/Documenti/Doc/STECF/SGECA/EWG%2011-18/TOR%207%20-%20guidelines/Final%20rev%20guidel%20AR%20(vers%20Dec%202011)/new%20tables%20for%20AR%20and%20N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_B_1"/>
      <sheetName val="III_B_3"/>
      <sheetName val="III_F_1"/>
      <sheetName val="IV_A_3"/>
      <sheetName val="IV_B_2"/>
      <sheetName val="drop down"/>
    </sheetNames>
    <sheetDataSet>
      <sheetData sheetId="0"/>
      <sheetData sheetId="1"/>
      <sheetData sheetId="2"/>
      <sheetData sheetId="3"/>
      <sheetData sheetId="4"/>
      <sheetData sheetId="5">
        <row r="4">
          <cell r="B4" t="str">
            <v>Active gears - Beam trawlers</v>
          </cell>
          <cell r="G4" t="str">
            <v>0-&lt; 10 m</v>
          </cell>
        </row>
        <row r="5">
          <cell r="B5" t="str">
            <v>Active gears - Demersal trawlers and/or demersal seiners</v>
          </cell>
          <cell r="G5" t="str">
            <v>0-&lt; 6 m</v>
          </cell>
        </row>
        <row r="6">
          <cell r="B6" t="str">
            <v>Active gears - Pelagic trawlers</v>
          </cell>
          <cell r="G6" t="str">
            <v>10-&lt; 12 m</v>
          </cell>
        </row>
        <row r="7">
          <cell r="B7" t="str">
            <v>Active gears - Purse seiners</v>
          </cell>
          <cell r="G7" t="str">
            <v>6-&lt; 12 m</v>
          </cell>
        </row>
        <row r="8">
          <cell r="B8" t="str">
            <v>Active gears - Dredgers</v>
          </cell>
          <cell r="G8" t="str">
            <v>12-&lt; 18 m</v>
          </cell>
        </row>
        <row r="9">
          <cell r="B9" t="str">
            <v>Active gears - Vessel using other active gears</v>
          </cell>
          <cell r="G9" t="str">
            <v>18-&lt; 24 m</v>
          </cell>
        </row>
        <row r="10">
          <cell r="B10" t="str">
            <v>Active gears - Vessels using Polyvalent ‘active’ gears only</v>
          </cell>
          <cell r="G10" t="str">
            <v>24-&lt; 40 m</v>
          </cell>
        </row>
        <row r="11">
          <cell r="B11" t="str">
            <v>Passive gears - Vessels using hooks</v>
          </cell>
          <cell r="G11" t="str">
            <v>40 m or larger</v>
          </cell>
        </row>
        <row r="12">
          <cell r="B12" t="str">
            <v>Passive gears - Drift and/or fixed netters</v>
          </cell>
        </row>
        <row r="13">
          <cell r="B13" t="str">
            <v>Passive gears - Vessels using Pots and/or traps</v>
          </cell>
        </row>
        <row r="14">
          <cell r="B14" t="str">
            <v>Passive gears - Vessels using other Passive gears</v>
          </cell>
        </row>
        <row r="15">
          <cell r="B15" t="str">
            <v>Passive gears - Vessels using Polyvalent ‘passive’ gears only</v>
          </cell>
        </row>
        <row r="16">
          <cell r="B16" t="str">
            <v>Pollyvalent gears - Vessels using active and passive gears</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2"/>
  <sheetViews>
    <sheetView tabSelected="1" view="pageBreakPreview" zoomScaleSheetLayoutView="100" workbookViewId="0">
      <selection activeCell="B2" sqref="B2"/>
    </sheetView>
  </sheetViews>
  <sheetFormatPr defaultColWidth="11.42578125" defaultRowHeight="12.75"/>
  <cols>
    <col min="1" max="1" width="6.42578125" style="1" customWidth="1"/>
    <col min="2" max="2" width="70" style="1" customWidth="1"/>
    <col min="3" max="3" width="12.28515625" style="1" customWidth="1"/>
    <col min="4" max="4" width="11.28515625" style="1" customWidth="1"/>
    <col min="5" max="5" width="12.28515625" style="1" customWidth="1"/>
    <col min="6" max="6" width="12" style="1" customWidth="1"/>
    <col min="7" max="7" width="12.7109375" style="1" customWidth="1"/>
    <col min="8" max="8" width="13.140625" style="1" customWidth="1"/>
    <col min="9" max="9" width="13.28515625" style="1" customWidth="1"/>
    <col min="10" max="16384" width="11.42578125" style="1"/>
  </cols>
  <sheetData>
    <row r="1" spans="1:9" ht="19.149999999999999" customHeight="1">
      <c r="A1" s="2" t="s">
        <v>401</v>
      </c>
      <c r="B1" s="2"/>
      <c r="C1" s="2"/>
      <c r="D1" s="2"/>
      <c r="E1"/>
      <c r="F1"/>
      <c r="G1" s="3"/>
      <c r="H1" s="4" t="s">
        <v>0</v>
      </c>
      <c r="I1" s="5" t="s">
        <v>10</v>
      </c>
    </row>
    <row r="2" spans="1:9" ht="23.1" customHeight="1" thickBot="1">
      <c r="A2" s="2"/>
      <c r="B2" s="2"/>
      <c r="C2" s="2"/>
      <c r="D2" s="2"/>
      <c r="E2"/>
      <c r="F2"/>
      <c r="G2" s="3"/>
      <c r="H2" s="4" t="s">
        <v>373</v>
      </c>
      <c r="I2" s="206" t="s">
        <v>406</v>
      </c>
    </row>
    <row r="3" spans="1:9" ht="63.75" customHeight="1" thickBot="1">
      <c r="A3" s="807" t="s">
        <v>1</v>
      </c>
      <c r="B3" s="808" t="s">
        <v>2</v>
      </c>
      <c r="C3" s="804" t="s">
        <v>3</v>
      </c>
      <c r="D3" s="6" t="s">
        <v>4</v>
      </c>
      <c r="E3" s="6" t="s">
        <v>389</v>
      </c>
      <c r="F3" s="6" t="s">
        <v>5</v>
      </c>
      <c r="G3" s="6" t="s">
        <v>6</v>
      </c>
      <c r="H3" s="495" t="s">
        <v>7</v>
      </c>
      <c r="I3" s="207" t="s">
        <v>8</v>
      </c>
    </row>
    <row r="4" spans="1:9">
      <c r="A4" s="805"/>
      <c r="B4" s="806" t="s">
        <v>954</v>
      </c>
      <c r="C4" s="235"/>
      <c r="D4" s="236"/>
      <c r="E4" s="237"/>
      <c r="F4" s="237"/>
      <c r="G4" s="236"/>
      <c r="H4" s="238"/>
      <c r="I4" s="440"/>
    </row>
    <row r="5" spans="1:9" ht="13.15" customHeight="1">
      <c r="A5" s="575" t="s">
        <v>9</v>
      </c>
      <c r="B5" s="446" t="s">
        <v>1033</v>
      </c>
      <c r="C5" s="235" t="s">
        <v>13</v>
      </c>
      <c r="D5" s="236">
        <v>2012</v>
      </c>
      <c r="E5" s="237"/>
      <c r="F5" s="237"/>
      <c r="G5" s="239" t="s">
        <v>95</v>
      </c>
      <c r="H5" s="238" t="s">
        <v>95</v>
      </c>
      <c r="I5" s="440" t="s">
        <v>95</v>
      </c>
    </row>
    <row r="6" spans="1:9">
      <c r="A6" s="575" t="s">
        <v>9</v>
      </c>
      <c r="B6" s="783" t="s">
        <v>1280</v>
      </c>
      <c r="C6" s="235" t="s">
        <v>13</v>
      </c>
      <c r="D6" s="236">
        <v>2012</v>
      </c>
      <c r="E6" s="237"/>
      <c r="F6" s="237"/>
      <c r="G6" s="239" t="s">
        <v>95</v>
      </c>
      <c r="H6" s="238" t="s">
        <v>95</v>
      </c>
      <c r="I6" s="238" t="s">
        <v>95</v>
      </c>
    </row>
    <row r="7" spans="1:9">
      <c r="A7" s="575" t="s">
        <v>9</v>
      </c>
      <c r="B7" s="446" t="s">
        <v>1034</v>
      </c>
      <c r="C7" s="235" t="s">
        <v>13</v>
      </c>
      <c r="D7" s="236">
        <v>2012</v>
      </c>
      <c r="E7" s="237"/>
      <c r="F7" s="237"/>
      <c r="G7" s="236" t="s">
        <v>225</v>
      </c>
      <c r="H7" s="238" t="s">
        <v>95</v>
      </c>
      <c r="I7" s="238" t="s">
        <v>225</v>
      </c>
    </row>
    <row r="8" spans="1:9">
      <c r="A8" s="575" t="s">
        <v>9</v>
      </c>
      <c r="B8" s="446" t="s">
        <v>955</v>
      </c>
      <c r="C8" s="235" t="s">
        <v>13</v>
      </c>
      <c r="D8" s="236" t="s">
        <v>10</v>
      </c>
      <c r="E8" s="237"/>
      <c r="F8" s="237"/>
      <c r="G8" s="239" t="s">
        <v>95</v>
      </c>
      <c r="H8" s="238" t="s">
        <v>95</v>
      </c>
      <c r="I8" s="238" t="s">
        <v>95</v>
      </c>
    </row>
    <row r="9" spans="1:9" ht="25.5">
      <c r="A9" s="575" t="s">
        <v>9</v>
      </c>
      <c r="B9" s="446" t="s">
        <v>956</v>
      </c>
      <c r="C9" s="235" t="s">
        <v>13</v>
      </c>
      <c r="D9" s="236">
        <v>2012</v>
      </c>
      <c r="E9" s="237"/>
      <c r="F9" s="237"/>
      <c r="G9" s="239" t="s">
        <v>95</v>
      </c>
      <c r="H9" s="238" t="s">
        <v>95</v>
      </c>
      <c r="I9" s="238" t="s">
        <v>95</v>
      </c>
    </row>
    <row r="10" spans="1:9" ht="25.5">
      <c r="A10" s="575" t="s">
        <v>9</v>
      </c>
      <c r="B10" s="446" t="s">
        <v>957</v>
      </c>
      <c r="C10" s="235" t="s">
        <v>13</v>
      </c>
      <c r="D10" s="236">
        <v>2012</v>
      </c>
      <c r="E10" s="237"/>
      <c r="F10" s="237"/>
      <c r="G10" s="239" t="s">
        <v>95</v>
      </c>
      <c r="H10" s="238" t="s">
        <v>95</v>
      </c>
      <c r="I10" s="238" t="s">
        <v>95</v>
      </c>
    </row>
    <row r="11" spans="1:9">
      <c r="A11" s="575"/>
      <c r="B11" s="446"/>
      <c r="C11" s="235"/>
      <c r="D11" s="236"/>
      <c r="E11" s="237"/>
      <c r="F11" s="237"/>
      <c r="G11" s="239"/>
      <c r="H11" s="238"/>
      <c r="I11" s="238"/>
    </row>
    <row r="12" spans="1:9">
      <c r="A12" s="575"/>
      <c r="B12" s="441" t="s">
        <v>958</v>
      </c>
      <c r="C12" s="235"/>
      <c r="D12" s="236"/>
      <c r="E12" s="237"/>
      <c r="F12" s="237"/>
      <c r="G12" s="239"/>
      <c r="H12" s="238"/>
      <c r="I12" s="238"/>
    </row>
    <row r="13" spans="1:9">
      <c r="A13" s="575" t="s">
        <v>9</v>
      </c>
      <c r="B13" s="446" t="s">
        <v>1035</v>
      </c>
      <c r="C13" s="235" t="s">
        <v>13</v>
      </c>
      <c r="D13" s="236" t="s">
        <v>10</v>
      </c>
      <c r="E13" s="237"/>
      <c r="F13" s="237"/>
      <c r="G13" s="239" t="s">
        <v>95</v>
      </c>
      <c r="H13" s="238" t="s">
        <v>95</v>
      </c>
      <c r="I13" s="238" t="s">
        <v>95</v>
      </c>
    </row>
    <row r="14" spans="1:9">
      <c r="A14" s="575" t="s">
        <v>9</v>
      </c>
      <c r="B14" s="446" t="s">
        <v>1037</v>
      </c>
      <c r="C14" s="235" t="s">
        <v>13</v>
      </c>
      <c r="D14" s="236" t="s">
        <v>10</v>
      </c>
      <c r="E14" s="237"/>
      <c r="F14" s="237"/>
      <c r="G14" s="239" t="s">
        <v>95</v>
      </c>
      <c r="H14" s="238" t="s">
        <v>95</v>
      </c>
      <c r="I14" s="238" t="s">
        <v>95</v>
      </c>
    </row>
    <row r="15" spans="1:9">
      <c r="A15" s="575" t="s">
        <v>9</v>
      </c>
      <c r="B15" s="446" t="s">
        <v>1038</v>
      </c>
      <c r="C15" s="235" t="s">
        <v>13</v>
      </c>
      <c r="D15" s="236" t="s">
        <v>10</v>
      </c>
      <c r="E15" s="237"/>
      <c r="F15" s="237"/>
      <c r="G15" s="239" t="s">
        <v>134</v>
      </c>
      <c r="H15" s="238" t="s">
        <v>95</v>
      </c>
      <c r="I15" s="238" t="s">
        <v>134</v>
      </c>
    </row>
    <row r="16" spans="1:9">
      <c r="A16" s="575" t="s">
        <v>9</v>
      </c>
      <c r="B16" s="446" t="s">
        <v>1039</v>
      </c>
      <c r="C16" s="235" t="s">
        <v>13</v>
      </c>
      <c r="D16" s="236" t="s">
        <v>10</v>
      </c>
      <c r="E16" s="237"/>
      <c r="F16" s="236"/>
      <c r="G16" s="239" t="s">
        <v>134</v>
      </c>
      <c r="H16" s="238" t="s">
        <v>95</v>
      </c>
      <c r="I16" s="238" t="s">
        <v>134</v>
      </c>
    </row>
    <row r="17" spans="1:9">
      <c r="A17" s="575" t="s">
        <v>9</v>
      </c>
      <c r="B17" s="446" t="s">
        <v>1041</v>
      </c>
      <c r="C17" s="235" t="s">
        <v>13</v>
      </c>
      <c r="D17" s="236" t="s">
        <v>10</v>
      </c>
      <c r="E17" s="237"/>
      <c r="F17" s="237"/>
      <c r="G17" s="239" t="s">
        <v>134</v>
      </c>
      <c r="H17" s="238" t="s">
        <v>95</v>
      </c>
      <c r="I17" s="238" t="s">
        <v>134</v>
      </c>
    </row>
    <row r="18" spans="1:9" ht="38.25">
      <c r="A18" s="575" t="s">
        <v>9</v>
      </c>
      <c r="B18" s="446" t="s">
        <v>1040</v>
      </c>
      <c r="C18" s="235" t="s">
        <v>13</v>
      </c>
      <c r="D18" s="236" t="s">
        <v>10</v>
      </c>
      <c r="E18" s="237"/>
      <c r="F18" s="237"/>
      <c r="G18" s="239" t="s">
        <v>95</v>
      </c>
      <c r="H18" s="238" t="s">
        <v>95</v>
      </c>
      <c r="I18" s="238" t="s">
        <v>95</v>
      </c>
    </row>
    <row r="19" spans="1:9">
      <c r="A19" s="575" t="s">
        <v>9</v>
      </c>
      <c r="B19" s="446" t="s">
        <v>959</v>
      </c>
      <c r="C19" s="235" t="s">
        <v>13</v>
      </c>
      <c r="D19" s="236">
        <v>2012</v>
      </c>
      <c r="E19" s="237"/>
      <c r="F19" s="237"/>
      <c r="G19" s="239" t="s">
        <v>95</v>
      </c>
      <c r="H19" s="238" t="s">
        <v>95</v>
      </c>
      <c r="I19" s="238" t="s">
        <v>95</v>
      </c>
    </row>
    <row r="20" spans="1:9" ht="25.5">
      <c r="A20" s="575" t="s">
        <v>9</v>
      </c>
      <c r="B20" s="446" t="s">
        <v>960</v>
      </c>
      <c r="C20" s="235" t="s">
        <v>13</v>
      </c>
      <c r="D20" s="236">
        <v>2012</v>
      </c>
      <c r="E20" s="237"/>
      <c r="F20" s="237"/>
      <c r="G20" s="239" t="s">
        <v>134</v>
      </c>
      <c r="H20" s="238" t="s">
        <v>95</v>
      </c>
      <c r="I20" s="238" t="s">
        <v>134</v>
      </c>
    </row>
    <row r="21" spans="1:9" ht="25.5">
      <c r="A21" s="575" t="s">
        <v>9</v>
      </c>
      <c r="B21" s="446" t="s">
        <v>961</v>
      </c>
      <c r="C21" s="235" t="s">
        <v>13</v>
      </c>
      <c r="D21" s="236">
        <v>2012</v>
      </c>
      <c r="E21" s="237"/>
      <c r="F21" s="237"/>
      <c r="G21" s="239" t="s">
        <v>95</v>
      </c>
      <c r="H21" s="238" t="s">
        <v>95</v>
      </c>
      <c r="I21" s="238" t="s">
        <v>95</v>
      </c>
    </row>
    <row r="22" spans="1:9">
      <c r="A22" s="575" t="s">
        <v>9</v>
      </c>
      <c r="B22" s="446" t="s">
        <v>962</v>
      </c>
      <c r="C22" s="235" t="s">
        <v>13</v>
      </c>
      <c r="D22" s="236">
        <v>2012</v>
      </c>
      <c r="E22" s="237"/>
      <c r="F22" s="237"/>
      <c r="G22" s="239" t="s">
        <v>134</v>
      </c>
      <c r="H22" s="238" t="s">
        <v>95</v>
      </c>
      <c r="I22" s="238" t="s">
        <v>134</v>
      </c>
    </row>
    <row r="23" spans="1:9" ht="25.5">
      <c r="A23" s="575" t="s">
        <v>9</v>
      </c>
      <c r="B23" s="446" t="s">
        <v>963</v>
      </c>
      <c r="C23" s="235" t="s">
        <v>13</v>
      </c>
      <c r="D23" s="236">
        <v>2012</v>
      </c>
      <c r="E23" s="237"/>
      <c r="F23" s="236" t="s">
        <v>1064</v>
      </c>
      <c r="G23" s="239" t="s">
        <v>95</v>
      </c>
      <c r="H23" s="238" t="s">
        <v>95</v>
      </c>
      <c r="I23" s="238" t="s">
        <v>95</v>
      </c>
    </row>
    <row r="24" spans="1:9" ht="25.5">
      <c r="A24" s="575" t="s">
        <v>9</v>
      </c>
      <c r="B24" s="446" t="s">
        <v>964</v>
      </c>
      <c r="C24" s="235" t="s">
        <v>13</v>
      </c>
      <c r="D24" s="236">
        <v>2012</v>
      </c>
      <c r="E24" s="237"/>
      <c r="F24" s="236" t="s">
        <v>1064</v>
      </c>
      <c r="G24" s="239" t="s">
        <v>95</v>
      </c>
      <c r="H24" s="238" t="s">
        <v>95</v>
      </c>
      <c r="I24" s="238" t="s">
        <v>95</v>
      </c>
    </row>
    <row r="25" spans="1:9">
      <c r="A25" s="575"/>
      <c r="B25" s="446"/>
      <c r="C25" s="235"/>
      <c r="D25" s="236"/>
      <c r="E25" s="237"/>
      <c r="F25" s="237"/>
      <c r="G25" s="239"/>
      <c r="H25" s="238"/>
      <c r="I25" s="238"/>
    </row>
    <row r="26" spans="1:9" ht="25.5">
      <c r="A26" s="575" t="s">
        <v>9</v>
      </c>
      <c r="B26" s="441" t="s">
        <v>965</v>
      </c>
      <c r="C26" s="235"/>
      <c r="D26" s="236"/>
      <c r="E26" s="237"/>
      <c r="F26" s="237"/>
      <c r="G26" s="239"/>
      <c r="H26" s="238"/>
      <c r="I26" s="238"/>
    </row>
    <row r="27" spans="1:9" ht="25.5">
      <c r="A27" s="575" t="s">
        <v>9</v>
      </c>
      <c r="B27" s="446" t="s">
        <v>966</v>
      </c>
      <c r="C27" s="235" t="s">
        <v>13</v>
      </c>
      <c r="D27" s="236">
        <v>2012</v>
      </c>
      <c r="E27" s="237"/>
      <c r="F27" s="237"/>
      <c r="G27" s="239" t="s">
        <v>95</v>
      </c>
      <c r="H27" s="238" t="s">
        <v>95</v>
      </c>
      <c r="I27" s="238" t="s">
        <v>95</v>
      </c>
    </row>
    <row r="28" spans="1:9" ht="38.25">
      <c r="A28" s="575" t="s">
        <v>9</v>
      </c>
      <c r="B28" s="446" t="s">
        <v>967</v>
      </c>
      <c r="C28" s="235" t="s">
        <v>13</v>
      </c>
      <c r="D28" s="236" t="s">
        <v>10</v>
      </c>
      <c r="E28" s="237"/>
      <c r="F28" s="237"/>
      <c r="G28" s="239" t="s">
        <v>95</v>
      </c>
      <c r="H28" s="238" t="s">
        <v>95</v>
      </c>
      <c r="I28" s="238" t="s">
        <v>95</v>
      </c>
    </row>
    <row r="29" spans="1:9" ht="25.5">
      <c r="A29" s="575" t="s">
        <v>9</v>
      </c>
      <c r="B29" s="446" t="s">
        <v>968</v>
      </c>
      <c r="C29" s="235" t="s">
        <v>13</v>
      </c>
      <c r="D29" s="236">
        <v>2012</v>
      </c>
      <c r="E29" s="237"/>
      <c r="F29" s="237"/>
      <c r="G29" s="239" t="s">
        <v>134</v>
      </c>
      <c r="H29" s="238" t="s">
        <v>95</v>
      </c>
      <c r="I29" s="238" t="s">
        <v>134</v>
      </c>
    </row>
    <row r="30" spans="1:9" ht="25.5">
      <c r="A30" s="575" t="s">
        <v>9</v>
      </c>
      <c r="B30" s="446" t="s">
        <v>1042</v>
      </c>
      <c r="C30" s="445" t="s">
        <v>13</v>
      </c>
      <c r="D30" s="240">
        <v>2012</v>
      </c>
      <c r="G30" s="239" t="s">
        <v>134</v>
      </c>
      <c r="H30" s="238" t="s">
        <v>95</v>
      </c>
      <c r="I30" s="238" t="s">
        <v>134</v>
      </c>
    </row>
    <row r="31" spans="1:9">
      <c r="A31" s="575" t="s">
        <v>9</v>
      </c>
      <c r="B31" s="446" t="s">
        <v>969</v>
      </c>
      <c r="C31" s="235" t="s">
        <v>13</v>
      </c>
      <c r="D31" s="236">
        <v>2012</v>
      </c>
      <c r="E31" s="237"/>
      <c r="F31" s="237"/>
      <c r="G31" s="239" t="s">
        <v>95</v>
      </c>
      <c r="H31" s="238" t="s">
        <v>95</v>
      </c>
      <c r="I31" s="238" t="s">
        <v>134</v>
      </c>
    </row>
    <row r="32" spans="1:9" ht="13.5" customHeight="1">
      <c r="A32" s="575" t="s">
        <v>9</v>
      </c>
      <c r="B32" s="446" t="s">
        <v>970</v>
      </c>
      <c r="C32" s="235" t="s">
        <v>13</v>
      </c>
      <c r="D32" s="236">
        <v>2012</v>
      </c>
      <c r="E32" s="237"/>
      <c r="F32" s="237"/>
      <c r="G32" s="239" t="s">
        <v>134</v>
      </c>
      <c r="H32" s="238" t="s">
        <v>95</v>
      </c>
      <c r="I32" s="238" t="s">
        <v>134</v>
      </c>
    </row>
    <row r="33" spans="1:9" ht="13.5" customHeight="1">
      <c r="A33" s="575" t="s">
        <v>9</v>
      </c>
      <c r="B33" s="446" t="s">
        <v>971</v>
      </c>
      <c r="C33" s="235" t="s">
        <v>13</v>
      </c>
      <c r="D33" s="236">
        <v>2012</v>
      </c>
      <c r="E33" s="237"/>
      <c r="F33" s="237"/>
      <c r="G33" s="239" t="s">
        <v>95</v>
      </c>
      <c r="H33" s="238" t="s">
        <v>95</v>
      </c>
      <c r="I33" s="238" t="s">
        <v>95</v>
      </c>
    </row>
    <row r="34" spans="1:9" ht="13.5" customHeight="1">
      <c r="A34" s="575" t="s">
        <v>9</v>
      </c>
      <c r="B34" s="446" t="s">
        <v>972</v>
      </c>
      <c r="C34" s="235" t="s">
        <v>13</v>
      </c>
      <c r="D34" s="236">
        <v>2012</v>
      </c>
      <c r="E34" s="237"/>
      <c r="F34" s="237"/>
      <c r="G34" s="239" t="s">
        <v>95</v>
      </c>
      <c r="H34" s="238" t="s">
        <v>95</v>
      </c>
      <c r="I34" s="238" t="s">
        <v>95</v>
      </c>
    </row>
    <row r="35" spans="1:9">
      <c r="A35" s="575" t="s">
        <v>9</v>
      </c>
      <c r="B35" s="446" t="s">
        <v>1043</v>
      </c>
      <c r="C35" s="235" t="s">
        <v>13</v>
      </c>
      <c r="D35" s="236">
        <v>2012</v>
      </c>
      <c r="E35" s="237"/>
      <c r="F35" s="237"/>
      <c r="G35" s="239" t="s">
        <v>95</v>
      </c>
      <c r="H35" s="238" t="s">
        <v>95</v>
      </c>
      <c r="I35" s="238" t="s">
        <v>95</v>
      </c>
    </row>
    <row r="36" spans="1:9">
      <c r="A36" s="575" t="s">
        <v>9</v>
      </c>
      <c r="B36" s="446" t="s">
        <v>1044</v>
      </c>
      <c r="C36" s="235" t="s">
        <v>13</v>
      </c>
      <c r="D36" s="236">
        <v>2012</v>
      </c>
      <c r="E36" s="241"/>
      <c r="F36" s="239"/>
      <c r="G36" s="239" t="s">
        <v>95</v>
      </c>
      <c r="H36" s="238" t="s">
        <v>95</v>
      </c>
      <c r="I36" s="238" t="s">
        <v>95</v>
      </c>
    </row>
    <row r="37" spans="1:9" ht="25.5">
      <c r="A37" s="575" t="s">
        <v>9</v>
      </c>
      <c r="B37" s="446" t="s">
        <v>973</v>
      </c>
      <c r="C37" s="235" t="s">
        <v>13</v>
      </c>
      <c r="D37" s="236">
        <v>2012</v>
      </c>
      <c r="E37" s="237"/>
      <c r="F37" s="237"/>
      <c r="G37" s="239" t="s">
        <v>134</v>
      </c>
      <c r="H37" s="238" t="s">
        <v>95</v>
      </c>
      <c r="I37" s="238" t="s">
        <v>134</v>
      </c>
    </row>
    <row r="38" spans="1:9" ht="38.25">
      <c r="A38" s="575" t="s">
        <v>9</v>
      </c>
      <c r="B38" s="446" t="s">
        <v>974</v>
      </c>
      <c r="C38" s="235" t="s">
        <v>13</v>
      </c>
      <c r="D38" s="236">
        <v>2012</v>
      </c>
      <c r="E38" s="237"/>
      <c r="F38" s="236"/>
      <c r="G38" s="239" t="s">
        <v>95</v>
      </c>
      <c r="H38" s="238" t="s">
        <v>95</v>
      </c>
      <c r="I38" s="238" t="s">
        <v>225</v>
      </c>
    </row>
    <row r="39" spans="1:9" ht="28.5" customHeight="1">
      <c r="A39" s="575" t="s">
        <v>9</v>
      </c>
      <c r="B39" s="446" t="s">
        <v>1045</v>
      </c>
      <c r="C39" s="235" t="s">
        <v>13</v>
      </c>
      <c r="D39" s="236">
        <v>2012</v>
      </c>
      <c r="E39" s="237"/>
      <c r="F39" s="237"/>
      <c r="G39" s="239" t="s">
        <v>134</v>
      </c>
      <c r="H39" s="238" t="s">
        <v>95</v>
      </c>
      <c r="I39" s="238" t="s">
        <v>134</v>
      </c>
    </row>
    <row r="40" spans="1:9" ht="25.5">
      <c r="A40" s="575" t="s">
        <v>9</v>
      </c>
      <c r="B40" s="446" t="s">
        <v>975</v>
      </c>
      <c r="C40" s="235" t="s">
        <v>151</v>
      </c>
      <c r="D40" s="236">
        <v>2012</v>
      </c>
      <c r="E40" s="237"/>
      <c r="F40" s="237"/>
      <c r="G40" s="239" t="s">
        <v>134</v>
      </c>
      <c r="H40" s="238" t="s">
        <v>95</v>
      </c>
      <c r="I40" s="238" t="s">
        <v>134</v>
      </c>
    </row>
    <row r="41" spans="1:9">
      <c r="A41" s="575" t="s">
        <v>9</v>
      </c>
      <c r="B41" s="441" t="s">
        <v>151</v>
      </c>
      <c r="C41" s="235"/>
      <c r="D41" s="236"/>
      <c r="E41" s="237"/>
      <c r="F41" s="237"/>
      <c r="G41" s="239"/>
      <c r="H41" s="238"/>
      <c r="I41" s="238"/>
    </row>
    <row r="42" spans="1:9" ht="25.5">
      <c r="A42" s="575" t="s">
        <v>9</v>
      </c>
      <c r="B42" s="446" t="s">
        <v>976</v>
      </c>
      <c r="C42" s="235" t="s">
        <v>151</v>
      </c>
      <c r="D42" s="236">
        <v>2012</v>
      </c>
      <c r="E42" s="237"/>
      <c r="F42" s="237"/>
      <c r="G42" s="239" t="s">
        <v>134</v>
      </c>
      <c r="H42" s="238" t="s">
        <v>95</v>
      </c>
      <c r="I42" s="238" t="s">
        <v>134</v>
      </c>
    </row>
    <row r="43" spans="1:9" ht="25.5">
      <c r="A43" s="575" t="s">
        <v>9</v>
      </c>
      <c r="B43" s="446" t="s">
        <v>977</v>
      </c>
      <c r="C43" s="235" t="s">
        <v>151</v>
      </c>
      <c r="D43" s="236">
        <v>2012</v>
      </c>
      <c r="E43" s="237"/>
      <c r="F43" s="237"/>
      <c r="G43" s="239" t="s">
        <v>134</v>
      </c>
      <c r="H43" s="238" t="s">
        <v>95</v>
      </c>
      <c r="I43" s="238" t="s">
        <v>134</v>
      </c>
    </row>
    <row r="44" spans="1:9" ht="25.5">
      <c r="A44" s="575" t="s">
        <v>9</v>
      </c>
      <c r="B44" s="446" t="s">
        <v>978</v>
      </c>
      <c r="C44" s="235" t="s">
        <v>151</v>
      </c>
      <c r="D44" s="236">
        <v>2012</v>
      </c>
      <c r="E44" s="237"/>
      <c r="F44" s="237"/>
      <c r="G44" s="239" t="s">
        <v>134</v>
      </c>
      <c r="H44" s="238" t="s">
        <v>95</v>
      </c>
      <c r="I44" s="238" t="s">
        <v>134</v>
      </c>
    </row>
    <row r="45" spans="1:9" ht="25.5">
      <c r="A45" s="575" t="s">
        <v>9</v>
      </c>
      <c r="B45" s="446" t="s">
        <v>979</v>
      </c>
      <c r="C45" s="235" t="s">
        <v>151</v>
      </c>
      <c r="D45" s="236">
        <v>2012</v>
      </c>
      <c r="E45" s="237"/>
      <c r="F45" s="237"/>
      <c r="G45" s="239" t="s">
        <v>134</v>
      </c>
      <c r="H45" s="238" t="s">
        <v>95</v>
      </c>
      <c r="I45" s="238" t="s">
        <v>134</v>
      </c>
    </row>
    <row r="46" spans="1:9">
      <c r="A46" s="575" t="s">
        <v>9</v>
      </c>
      <c r="B46" s="441" t="s">
        <v>980</v>
      </c>
      <c r="C46" s="235"/>
      <c r="D46" s="236"/>
      <c r="E46" s="237"/>
      <c r="F46" s="237"/>
      <c r="G46" s="239"/>
      <c r="H46" s="238"/>
      <c r="I46" s="238"/>
    </row>
    <row r="47" spans="1:9">
      <c r="A47" s="575" t="s">
        <v>9</v>
      </c>
      <c r="B47" s="446" t="s">
        <v>981</v>
      </c>
      <c r="C47" s="235" t="s">
        <v>980</v>
      </c>
      <c r="D47" s="236">
        <v>2012</v>
      </c>
      <c r="E47" s="237"/>
      <c r="F47" s="237"/>
      <c r="G47" s="239" t="s">
        <v>134</v>
      </c>
      <c r="H47" s="238" t="s">
        <v>95</v>
      </c>
      <c r="I47" s="238" t="s">
        <v>134</v>
      </c>
    </row>
    <row r="48" spans="1:9">
      <c r="A48" s="575" t="s">
        <v>9</v>
      </c>
      <c r="B48" s="447" t="s">
        <v>982</v>
      </c>
      <c r="C48" s="235" t="s">
        <v>980</v>
      </c>
      <c r="D48" s="236">
        <v>2012</v>
      </c>
      <c r="E48" s="237"/>
      <c r="F48" s="237"/>
      <c r="G48" s="239" t="s">
        <v>134</v>
      </c>
      <c r="H48" s="238" t="s">
        <v>95</v>
      </c>
      <c r="I48" s="238" t="s">
        <v>134</v>
      </c>
    </row>
    <row r="49" spans="1:9">
      <c r="A49" s="575" t="s">
        <v>9</v>
      </c>
      <c r="B49" s="447" t="s">
        <v>983</v>
      </c>
      <c r="C49" s="235" t="s">
        <v>980</v>
      </c>
      <c r="D49" s="236">
        <v>2012</v>
      </c>
      <c r="E49" s="237"/>
      <c r="F49" s="237"/>
      <c r="G49" s="239" t="s">
        <v>134</v>
      </c>
      <c r="H49" s="238" t="s">
        <v>95</v>
      </c>
      <c r="I49" s="238" t="s">
        <v>134</v>
      </c>
    </row>
    <row r="50" spans="1:9">
      <c r="A50" s="575" t="s">
        <v>9</v>
      </c>
      <c r="B50" s="447" t="s">
        <v>984</v>
      </c>
      <c r="C50" s="235" t="s">
        <v>980</v>
      </c>
      <c r="D50" s="236">
        <v>2012</v>
      </c>
      <c r="E50" s="237"/>
      <c r="F50" s="237"/>
      <c r="G50" s="239" t="s">
        <v>134</v>
      </c>
      <c r="H50" s="238" t="s">
        <v>95</v>
      </c>
      <c r="I50" s="238" t="s">
        <v>134</v>
      </c>
    </row>
    <row r="51" spans="1:9">
      <c r="A51" s="575" t="s">
        <v>9</v>
      </c>
      <c r="B51" s="441" t="s">
        <v>985</v>
      </c>
      <c r="C51" s="235"/>
      <c r="D51" s="236"/>
      <c r="E51" s="237"/>
      <c r="F51" s="237"/>
      <c r="G51" s="239"/>
      <c r="H51" s="238"/>
      <c r="I51" s="238"/>
    </row>
    <row r="52" spans="1:9" ht="25.5">
      <c r="A52" s="575" t="s">
        <v>9</v>
      </c>
      <c r="B52" s="447" t="s">
        <v>986</v>
      </c>
      <c r="C52" s="235" t="s">
        <v>985</v>
      </c>
      <c r="D52" s="236">
        <v>2012</v>
      </c>
      <c r="E52" s="237"/>
      <c r="F52" s="237"/>
      <c r="G52" s="239" t="s">
        <v>134</v>
      </c>
      <c r="H52" s="238" t="s">
        <v>95</v>
      </c>
      <c r="I52" s="238" t="s">
        <v>134</v>
      </c>
    </row>
    <row r="53" spans="1:9" ht="27">
      <c r="A53" s="575" t="s">
        <v>9</v>
      </c>
      <c r="B53" s="447" t="s">
        <v>1036</v>
      </c>
      <c r="C53" s="235" t="s">
        <v>985</v>
      </c>
      <c r="D53" s="236">
        <v>2012</v>
      </c>
      <c r="E53" s="237"/>
      <c r="F53" s="237"/>
      <c r="G53" s="239" t="s">
        <v>134</v>
      </c>
      <c r="H53" s="238" t="s">
        <v>95</v>
      </c>
      <c r="I53" s="238" t="s">
        <v>134</v>
      </c>
    </row>
    <row r="54" spans="1:9">
      <c r="A54" s="575"/>
      <c r="B54" s="163"/>
      <c r="C54" s="235"/>
      <c r="D54" s="236"/>
      <c r="E54" s="237"/>
      <c r="F54" s="237"/>
      <c r="G54" s="239"/>
      <c r="H54" s="238"/>
      <c r="I54" s="238"/>
    </row>
    <row r="55" spans="1:9">
      <c r="A55" s="575" t="s">
        <v>9</v>
      </c>
      <c r="B55" s="441" t="s">
        <v>987</v>
      </c>
      <c r="C55" s="235"/>
      <c r="D55" s="236"/>
      <c r="E55" s="237"/>
      <c r="F55" s="237"/>
      <c r="G55" s="239"/>
      <c r="H55" s="238"/>
      <c r="I55" s="238"/>
    </row>
    <row r="56" spans="1:9" ht="25.5">
      <c r="A56" s="575" t="s">
        <v>9</v>
      </c>
      <c r="B56" s="446" t="s">
        <v>988</v>
      </c>
      <c r="C56" s="235" t="s">
        <v>13</v>
      </c>
      <c r="D56" s="236">
        <v>2012</v>
      </c>
      <c r="E56" s="237"/>
      <c r="F56" s="237"/>
      <c r="G56" s="239" t="s">
        <v>134</v>
      </c>
      <c r="H56" s="238" t="s">
        <v>95</v>
      </c>
      <c r="I56" s="238" t="s">
        <v>134</v>
      </c>
    </row>
    <row r="57" spans="1:9" ht="25.5">
      <c r="A57" s="575" t="s">
        <v>9</v>
      </c>
      <c r="B57" s="446" t="s">
        <v>989</v>
      </c>
      <c r="C57" s="235" t="s">
        <v>13</v>
      </c>
      <c r="D57" s="236">
        <v>2012</v>
      </c>
      <c r="E57" s="237"/>
      <c r="F57" s="237"/>
      <c r="G57" s="239" t="s">
        <v>95</v>
      </c>
      <c r="H57" s="238" t="s">
        <v>95</v>
      </c>
      <c r="I57" s="238" t="s">
        <v>134</v>
      </c>
    </row>
    <row r="58" spans="1:9" ht="25.5">
      <c r="A58" s="575" t="s">
        <v>9</v>
      </c>
      <c r="B58" s="446" t="s">
        <v>990</v>
      </c>
      <c r="C58" s="235" t="s">
        <v>13</v>
      </c>
      <c r="D58" s="236">
        <v>2012</v>
      </c>
      <c r="E58" s="237"/>
      <c r="F58" s="237"/>
      <c r="G58" s="239" t="s">
        <v>134</v>
      </c>
      <c r="H58" s="238" t="s">
        <v>95</v>
      </c>
      <c r="I58" s="238" t="s">
        <v>134</v>
      </c>
    </row>
    <row r="59" spans="1:9">
      <c r="A59" s="575" t="s">
        <v>9</v>
      </c>
      <c r="B59" s="446" t="s">
        <v>991</v>
      </c>
      <c r="C59" s="235" t="s">
        <v>13</v>
      </c>
      <c r="D59" s="236">
        <v>2012</v>
      </c>
      <c r="E59" s="237"/>
      <c r="F59" s="237"/>
      <c r="G59" s="239" t="s">
        <v>95</v>
      </c>
      <c r="H59" s="238" t="s">
        <v>95</v>
      </c>
      <c r="I59" s="238" t="s">
        <v>95</v>
      </c>
    </row>
    <row r="60" spans="1:9" ht="25.5">
      <c r="A60" s="575" t="s">
        <v>9</v>
      </c>
      <c r="B60" s="446" t="s">
        <v>992</v>
      </c>
      <c r="C60" s="235" t="s">
        <v>13</v>
      </c>
      <c r="D60" s="236">
        <v>2012</v>
      </c>
      <c r="E60" s="237"/>
      <c r="F60" s="237">
        <v>2012</v>
      </c>
      <c r="G60" s="239" t="s">
        <v>95</v>
      </c>
      <c r="H60" s="238" t="s">
        <v>95</v>
      </c>
      <c r="I60" s="238" t="s">
        <v>95</v>
      </c>
    </row>
    <row r="61" spans="1:9" ht="25.5">
      <c r="A61" s="575" t="s">
        <v>9</v>
      </c>
      <c r="B61" s="446" t="s">
        <v>993</v>
      </c>
      <c r="C61" s="235" t="s">
        <v>13</v>
      </c>
      <c r="D61" s="236">
        <v>2012</v>
      </c>
      <c r="E61" s="237"/>
      <c r="F61" s="237"/>
      <c r="G61" s="239" t="s">
        <v>95</v>
      </c>
      <c r="H61" s="238" t="s">
        <v>95</v>
      </c>
      <c r="I61" s="238" t="s">
        <v>95</v>
      </c>
    </row>
    <row r="62" spans="1:9" ht="25.5">
      <c r="A62" s="575" t="s">
        <v>9</v>
      </c>
      <c r="B62" s="446" t="s">
        <v>994</v>
      </c>
      <c r="C62" s="235" t="s">
        <v>13</v>
      </c>
      <c r="D62" s="236">
        <v>2012</v>
      </c>
      <c r="E62" s="237"/>
      <c r="F62" s="237"/>
      <c r="G62" s="239" t="s">
        <v>134</v>
      </c>
      <c r="H62" s="238" t="s">
        <v>95</v>
      </c>
      <c r="I62" s="238" t="s">
        <v>134</v>
      </c>
    </row>
    <row r="63" spans="1:9" ht="25.5">
      <c r="A63" s="575" t="s">
        <v>9</v>
      </c>
      <c r="B63" s="446" t="s">
        <v>995</v>
      </c>
      <c r="C63" s="235" t="s">
        <v>13</v>
      </c>
      <c r="D63" s="236">
        <v>2012</v>
      </c>
      <c r="E63" s="237"/>
      <c r="F63" s="237"/>
      <c r="G63" s="239" t="s">
        <v>134</v>
      </c>
      <c r="H63" s="238" t="s">
        <v>95</v>
      </c>
      <c r="I63" s="238" t="s">
        <v>134</v>
      </c>
    </row>
    <row r="64" spans="1:9" ht="25.5">
      <c r="A64" s="575" t="s">
        <v>9</v>
      </c>
      <c r="B64" s="446" t="s">
        <v>1046</v>
      </c>
      <c r="C64" s="235" t="s">
        <v>13</v>
      </c>
      <c r="D64" s="236">
        <v>2012</v>
      </c>
      <c r="E64" s="237"/>
      <c r="F64" s="237"/>
      <c r="G64" s="239" t="s">
        <v>95</v>
      </c>
      <c r="H64" s="238" t="s">
        <v>95</v>
      </c>
      <c r="I64" s="238" t="s">
        <v>95</v>
      </c>
    </row>
    <row r="65" spans="1:9" ht="25.5">
      <c r="A65" s="575" t="s">
        <v>9</v>
      </c>
      <c r="B65" s="446" t="s">
        <v>1047</v>
      </c>
      <c r="C65" s="235" t="s">
        <v>13</v>
      </c>
      <c r="D65" s="236">
        <v>2012</v>
      </c>
      <c r="E65" s="237"/>
      <c r="F65" s="237"/>
      <c r="G65" s="239" t="s">
        <v>95</v>
      </c>
      <c r="H65" s="238" t="s">
        <v>95</v>
      </c>
      <c r="I65" s="238" t="s">
        <v>95</v>
      </c>
    </row>
    <row r="66" spans="1:9" ht="25.5">
      <c r="A66" s="575" t="s">
        <v>9</v>
      </c>
      <c r="B66" s="446" t="s">
        <v>996</v>
      </c>
      <c r="C66" s="235" t="s">
        <v>13</v>
      </c>
      <c r="D66" s="236">
        <v>2012</v>
      </c>
      <c r="E66" s="237"/>
      <c r="F66" s="237"/>
      <c r="G66" s="239" t="s">
        <v>134</v>
      </c>
      <c r="H66" s="238" t="s">
        <v>95</v>
      </c>
      <c r="I66" s="238" t="s">
        <v>134</v>
      </c>
    </row>
    <row r="67" spans="1:9">
      <c r="A67" s="575" t="s">
        <v>9</v>
      </c>
      <c r="B67" s="446" t="s">
        <v>997</v>
      </c>
      <c r="C67" s="235" t="s">
        <v>13</v>
      </c>
      <c r="D67" s="236">
        <v>2012</v>
      </c>
      <c r="E67" s="237"/>
      <c r="F67" s="237"/>
      <c r="G67" s="239" t="s">
        <v>134</v>
      </c>
      <c r="H67" s="238" t="s">
        <v>95</v>
      </c>
      <c r="I67" s="238" t="s">
        <v>134</v>
      </c>
    </row>
    <row r="68" spans="1:9" ht="25.5">
      <c r="A68" s="575" t="s">
        <v>9</v>
      </c>
      <c r="B68" s="446" t="s">
        <v>998</v>
      </c>
      <c r="C68" s="235" t="s">
        <v>13</v>
      </c>
      <c r="D68" s="236">
        <v>2012</v>
      </c>
      <c r="E68" s="237"/>
      <c r="F68" s="237"/>
      <c r="G68" s="239" t="s">
        <v>134</v>
      </c>
      <c r="H68" s="238" t="s">
        <v>95</v>
      </c>
      <c r="I68" s="238" t="s">
        <v>134</v>
      </c>
    </row>
    <row r="69" spans="1:9" ht="25.5">
      <c r="A69" s="575" t="s">
        <v>9</v>
      </c>
      <c r="B69" s="446" t="s">
        <v>1048</v>
      </c>
      <c r="C69" s="235" t="s">
        <v>13</v>
      </c>
      <c r="D69" s="236">
        <v>2012</v>
      </c>
      <c r="E69" s="237"/>
      <c r="F69" s="237"/>
      <c r="G69" s="239" t="s">
        <v>95</v>
      </c>
      <c r="H69" s="238" t="s">
        <v>95</v>
      </c>
      <c r="I69" s="238" t="s">
        <v>95</v>
      </c>
    </row>
    <row r="70" spans="1:9" ht="25.5">
      <c r="A70" s="575" t="s">
        <v>9</v>
      </c>
      <c r="B70" s="446" t="s">
        <v>999</v>
      </c>
      <c r="C70" s="235" t="s">
        <v>13</v>
      </c>
      <c r="D70" s="236">
        <v>2012</v>
      </c>
      <c r="E70" s="237"/>
      <c r="F70" s="237"/>
      <c r="G70" s="239" t="s">
        <v>134</v>
      </c>
      <c r="H70" s="238" t="s">
        <v>95</v>
      </c>
      <c r="I70" s="238" t="s">
        <v>134</v>
      </c>
    </row>
    <row r="71" spans="1:9" ht="25.5">
      <c r="A71" s="575" t="s">
        <v>9</v>
      </c>
      <c r="B71" s="446" t="s">
        <v>1000</v>
      </c>
      <c r="C71" s="235" t="s">
        <v>13</v>
      </c>
      <c r="D71" s="236">
        <v>2012</v>
      </c>
      <c r="E71" s="237"/>
      <c r="F71" s="237"/>
      <c r="G71" s="239" t="s">
        <v>134</v>
      </c>
      <c r="H71" s="238" t="s">
        <v>95</v>
      </c>
      <c r="I71" s="238" t="s">
        <v>134</v>
      </c>
    </row>
    <row r="72" spans="1:9" ht="25.5">
      <c r="A72" s="575" t="s">
        <v>9</v>
      </c>
      <c r="B72" s="446" t="s">
        <v>1001</v>
      </c>
      <c r="C72" s="235" t="s">
        <v>13</v>
      </c>
      <c r="D72" s="236">
        <v>2012</v>
      </c>
      <c r="E72" s="237"/>
      <c r="F72" s="237"/>
      <c r="G72" s="239" t="s">
        <v>134</v>
      </c>
      <c r="H72" s="238" t="s">
        <v>95</v>
      </c>
      <c r="I72" s="238" t="s">
        <v>134</v>
      </c>
    </row>
    <row r="73" spans="1:9" ht="25.5">
      <c r="A73" s="575" t="s">
        <v>9</v>
      </c>
      <c r="B73" s="272" t="s">
        <v>1002</v>
      </c>
      <c r="C73" s="235" t="s">
        <v>13</v>
      </c>
      <c r="D73" s="236">
        <v>2012</v>
      </c>
      <c r="E73" s="237"/>
      <c r="F73" s="237"/>
      <c r="G73" s="239" t="s">
        <v>134</v>
      </c>
      <c r="H73" s="238" t="s">
        <v>95</v>
      </c>
      <c r="I73" s="238" t="s">
        <v>134</v>
      </c>
    </row>
    <row r="74" spans="1:9" ht="25.5">
      <c r="A74" s="575" t="s">
        <v>9</v>
      </c>
      <c r="B74" s="272" t="s">
        <v>1049</v>
      </c>
      <c r="C74" s="235" t="s">
        <v>13</v>
      </c>
      <c r="D74" s="236">
        <v>2012</v>
      </c>
      <c r="E74" s="237"/>
      <c r="F74" s="237"/>
      <c r="G74" s="239" t="s">
        <v>134</v>
      </c>
      <c r="H74" s="238" t="s">
        <v>95</v>
      </c>
      <c r="I74" s="238" t="s">
        <v>134</v>
      </c>
    </row>
    <row r="75" spans="1:9" ht="25.5">
      <c r="A75" s="575" t="s">
        <v>9</v>
      </c>
      <c r="B75" s="272" t="s">
        <v>1003</v>
      </c>
      <c r="C75" s="235" t="s">
        <v>13</v>
      </c>
      <c r="D75" s="236">
        <v>2012</v>
      </c>
      <c r="E75" s="237"/>
      <c r="F75" s="237"/>
      <c r="G75" s="239" t="s">
        <v>134</v>
      </c>
      <c r="H75" s="238" t="s">
        <v>95</v>
      </c>
      <c r="I75" s="238" t="s">
        <v>134</v>
      </c>
    </row>
    <row r="76" spans="1:9">
      <c r="A76" s="575"/>
      <c r="B76" s="163"/>
      <c r="C76" s="235"/>
      <c r="D76" s="236"/>
      <c r="E76" s="237"/>
      <c r="F76" s="237"/>
      <c r="G76" s="239"/>
      <c r="H76" s="238"/>
      <c r="I76" s="238"/>
    </row>
    <row r="77" spans="1:9">
      <c r="A77" s="575" t="s">
        <v>9</v>
      </c>
      <c r="B77" s="441" t="s">
        <v>1004</v>
      </c>
      <c r="C77" s="235"/>
      <c r="D77" s="236"/>
      <c r="E77" s="237"/>
      <c r="F77" s="237"/>
      <c r="G77" s="239"/>
      <c r="H77" s="238"/>
      <c r="I77" s="238"/>
    </row>
    <row r="78" spans="1:9">
      <c r="A78" s="575" t="s">
        <v>9</v>
      </c>
      <c r="B78" s="441" t="s">
        <v>1005</v>
      </c>
      <c r="C78" s="235"/>
      <c r="D78" s="236"/>
      <c r="E78" s="237"/>
      <c r="F78" s="237"/>
      <c r="G78" s="239"/>
      <c r="H78" s="238"/>
      <c r="I78" s="238"/>
    </row>
    <row r="79" spans="1:9" ht="25.5">
      <c r="A79" s="575" t="s">
        <v>9</v>
      </c>
      <c r="B79" s="446" t="s">
        <v>1006</v>
      </c>
      <c r="C79" s="235" t="s">
        <v>13</v>
      </c>
      <c r="D79" s="236">
        <v>2012</v>
      </c>
      <c r="E79" s="237"/>
      <c r="F79" s="237"/>
      <c r="G79" s="239" t="s">
        <v>95</v>
      </c>
      <c r="H79" s="238" t="s">
        <v>95</v>
      </c>
      <c r="I79" s="238" t="s">
        <v>95</v>
      </c>
    </row>
    <row r="80" spans="1:9">
      <c r="A80" s="575" t="s">
        <v>9</v>
      </c>
      <c r="B80" s="446" t="s">
        <v>1051</v>
      </c>
      <c r="C80" s="235" t="s">
        <v>13</v>
      </c>
      <c r="D80" s="236">
        <v>2012</v>
      </c>
      <c r="E80" s="237"/>
      <c r="F80" s="237"/>
      <c r="G80" s="239" t="s">
        <v>134</v>
      </c>
      <c r="H80" s="238" t="s">
        <v>95</v>
      </c>
      <c r="I80" s="238" t="s">
        <v>134</v>
      </c>
    </row>
    <row r="81" spans="1:9" ht="25.5">
      <c r="A81" s="575" t="s">
        <v>9</v>
      </c>
      <c r="B81" s="446" t="s">
        <v>1007</v>
      </c>
      <c r="C81" s="235" t="s">
        <v>13</v>
      </c>
      <c r="D81" s="236">
        <v>2012</v>
      </c>
      <c r="E81" s="237"/>
      <c r="F81" s="237"/>
      <c r="G81" s="239" t="s">
        <v>134</v>
      </c>
      <c r="H81" s="238" t="s">
        <v>95</v>
      </c>
      <c r="I81" s="238" t="s">
        <v>134</v>
      </c>
    </row>
    <row r="82" spans="1:9">
      <c r="A82" s="575" t="s">
        <v>9</v>
      </c>
      <c r="B82" s="446" t="s">
        <v>1008</v>
      </c>
      <c r="C82" s="235" t="s">
        <v>13</v>
      </c>
      <c r="D82" s="236">
        <v>2012</v>
      </c>
      <c r="E82" s="237"/>
      <c r="F82" s="237"/>
      <c r="G82" s="239" t="s">
        <v>134</v>
      </c>
      <c r="H82" s="238" t="s">
        <v>95</v>
      </c>
      <c r="I82" s="238" t="s">
        <v>134</v>
      </c>
    </row>
    <row r="83" spans="1:9" ht="25.5">
      <c r="A83" s="575" t="s">
        <v>9</v>
      </c>
      <c r="B83" s="446" t="s">
        <v>1009</v>
      </c>
      <c r="C83" s="235" t="s">
        <v>13</v>
      </c>
      <c r="D83" s="236">
        <v>2012</v>
      </c>
      <c r="E83" s="237"/>
      <c r="F83" s="237"/>
      <c r="G83" s="239" t="s">
        <v>95</v>
      </c>
      <c r="H83" s="238" t="s">
        <v>95</v>
      </c>
      <c r="I83" s="238" t="s">
        <v>95</v>
      </c>
    </row>
    <row r="84" spans="1:9" ht="25.5">
      <c r="A84" s="575" t="s">
        <v>9</v>
      </c>
      <c r="B84" s="446" t="s">
        <v>1010</v>
      </c>
      <c r="C84" s="235" t="s">
        <v>13</v>
      </c>
      <c r="D84" s="236">
        <v>2012</v>
      </c>
      <c r="E84" s="237"/>
      <c r="F84" s="237"/>
      <c r="G84" s="239" t="s">
        <v>134</v>
      </c>
      <c r="H84" s="238" t="s">
        <v>95</v>
      </c>
      <c r="I84" s="238" t="s">
        <v>134</v>
      </c>
    </row>
    <row r="85" spans="1:9">
      <c r="A85" s="575" t="s">
        <v>9</v>
      </c>
      <c r="B85" s="446" t="s">
        <v>1011</v>
      </c>
      <c r="C85" s="235" t="s">
        <v>13</v>
      </c>
      <c r="D85" s="236">
        <v>2012</v>
      </c>
      <c r="E85" s="237">
        <v>2</v>
      </c>
      <c r="F85" s="237">
        <v>2012</v>
      </c>
      <c r="G85" s="239" t="s">
        <v>95</v>
      </c>
      <c r="H85" s="238" t="s">
        <v>95</v>
      </c>
      <c r="I85" s="238" t="s">
        <v>95</v>
      </c>
    </row>
    <row r="86" spans="1:9" ht="25.5">
      <c r="A86" s="575" t="s">
        <v>9</v>
      </c>
      <c r="B86" s="446" t="s">
        <v>1012</v>
      </c>
      <c r="C86" s="235" t="s">
        <v>13</v>
      </c>
      <c r="D86" s="236">
        <v>2012</v>
      </c>
      <c r="E86" s="237"/>
      <c r="F86" s="237"/>
      <c r="G86" s="239" t="s">
        <v>134</v>
      </c>
      <c r="H86" s="238" t="s">
        <v>95</v>
      </c>
      <c r="I86" s="238" t="s">
        <v>134</v>
      </c>
    </row>
    <row r="87" spans="1:9" ht="25.5">
      <c r="A87" s="575" t="s">
        <v>9</v>
      </c>
      <c r="B87" s="446" t="s">
        <v>1013</v>
      </c>
      <c r="C87" s="235" t="s">
        <v>13</v>
      </c>
      <c r="D87" s="236">
        <v>2012</v>
      </c>
      <c r="E87" s="237"/>
      <c r="F87" s="237"/>
      <c r="G87" s="239" t="s">
        <v>134</v>
      </c>
      <c r="H87" s="238" t="s">
        <v>95</v>
      </c>
      <c r="I87" s="238" t="s">
        <v>134</v>
      </c>
    </row>
    <row r="88" spans="1:9" ht="25.5">
      <c r="A88" s="575" t="s">
        <v>9</v>
      </c>
      <c r="B88" s="446" t="s">
        <v>1014</v>
      </c>
      <c r="C88" s="235" t="s">
        <v>13</v>
      </c>
      <c r="D88" s="236">
        <v>2012</v>
      </c>
      <c r="E88" s="237">
        <v>1</v>
      </c>
      <c r="F88" s="237"/>
      <c r="G88" s="239" t="s">
        <v>95</v>
      </c>
      <c r="H88" s="238" t="s">
        <v>95</v>
      </c>
      <c r="I88" s="238" t="s">
        <v>95</v>
      </c>
    </row>
    <row r="89" spans="1:9" ht="25.5">
      <c r="A89" s="575" t="s">
        <v>9</v>
      </c>
      <c r="B89" s="446" t="s">
        <v>1050</v>
      </c>
      <c r="C89" s="235" t="s">
        <v>13</v>
      </c>
      <c r="D89" s="236">
        <v>2012</v>
      </c>
      <c r="E89" s="237">
        <v>1</v>
      </c>
      <c r="F89" s="237"/>
      <c r="G89" s="239" t="s">
        <v>95</v>
      </c>
      <c r="H89" s="238" t="s">
        <v>95</v>
      </c>
      <c r="I89" s="238" t="s">
        <v>95</v>
      </c>
    </row>
    <row r="90" spans="1:9" ht="25.5">
      <c r="A90" s="575" t="s">
        <v>9</v>
      </c>
      <c r="B90" s="446" t="s">
        <v>1052</v>
      </c>
      <c r="C90" s="235" t="s">
        <v>13</v>
      </c>
      <c r="D90" s="236">
        <v>2012</v>
      </c>
      <c r="E90" s="237"/>
      <c r="F90" s="237"/>
      <c r="G90" s="239" t="s">
        <v>134</v>
      </c>
      <c r="H90" s="238" t="s">
        <v>95</v>
      </c>
      <c r="I90" s="238" t="s">
        <v>134</v>
      </c>
    </row>
    <row r="91" spans="1:9" ht="25.5">
      <c r="A91" s="575" t="s">
        <v>9</v>
      </c>
      <c r="B91" s="446" t="s">
        <v>1015</v>
      </c>
      <c r="C91" s="235" t="s">
        <v>13</v>
      </c>
      <c r="D91" s="236">
        <v>2012</v>
      </c>
      <c r="E91" s="237"/>
      <c r="F91" s="237"/>
      <c r="G91" s="239" t="s">
        <v>134</v>
      </c>
      <c r="H91" s="238" t="s">
        <v>95</v>
      </c>
      <c r="I91" s="238" t="s">
        <v>134</v>
      </c>
    </row>
    <row r="92" spans="1:9" ht="25.5">
      <c r="A92" s="575" t="s">
        <v>9</v>
      </c>
      <c r="B92" s="446" t="s">
        <v>1016</v>
      </c>
      <c r="C92" s="235" t="s">
        <v>13</v>
      </c>
      <c r="D92" s="236">
        <v>2012</v>
      </c>
      <c r="E92" s="237"/>
      <c r="F92" s="237"/>
      <c r="G92" s="239" t="s">
        <v>134</v>
      </c>
      <c r="H92" s="238" t="s">
        <v>95</v>
      </c>
      <c r="I92" s="238" t="s">
        <v>134</v>
      </c>
    </row>
    <row r="93" spans="1:9">
      <c r="A93" s="575" t="s">
        <v>9</v>
      </c>
      <c r="B93" s="446" t="s">
        <v>1017</v>
      </c>
      <c r="C93" s="235" t="s">
        <v>13</v>
      </c>
      <c r="D93" s="236">
        <v>2012</v>
      </c>
      <c r="E93" s="237"/>
      <c r="F93" s="237"/>
      <c r="G93" s="239" t="s">
        <v>95</v>
      </c>
      <c r="H93" s="238" t="s">
        <v>95</v>
      </c>
      <c r="I93" s="238" t="s">
        <v>95</v>
      </c>
    </row>
    <row r="94" spans="1:9">
      <c r="A94" s="575" t="s">
        <v>9</v>
      </c>
      <c r="B94" s="446" t="s">
        <v>1018</v>
      </c>
      <c r="C94" s="235" t="s">
        <v>13</v>
      </c>
      <c r="D94" s="236">
        <v>2012</v>
      </c>
      <c r="E94" s="237"/>
      <c r="F94" s="237"/>
      <c r="G94" s="239" t="s">
        <v>95</v>
      </c>
      <c r="H94" s="238" t="s">
        <v>95</v>
      </c>
      <c r="I94" s="238" t="s">
        <v>95</v>
      </c>
    </row>
    <row r="95" spans="1:9" ht="25.5">
      <c r="A95" s="575" t="s">
        <v>9</v>
      </c>
      <c r="B95" s="446" t="s">
        <v>1053</v>
      </c>
      <c r="C95" s="235" t="s">
        <v>13</v>
      </c>
      <c r="D95" s="236">
        <v>2012</v>
      </c>
      <c r="E95" s="237">
        <v>1</v>
      </c>
      <c r="F95" s="237"/>
      <c r="G95" s="239" t="s">
        <v>95</v>
      </c>
      <c r="H95" s="238" t="s">
        <v>95</v>
      </c>
      <c r="I95" s="238" t="s">
        <v>95</v>
      </c>
    </row>
    <row r="96" spans="1:9" ht="25.5">
      <c r="A96" s="575" t="s">
        <v>9</v>
      </c>
      <c r="B96" s="446" t="s">
        <v>1019</v>
      </c>
      <c r="C96" s="235" t="s">
        <v>13</v>
      </c>
      <c r="D96" s="236">
        <v>2012</v>
      </c>
      <c r="E96" s="237"/>
      <c r="F96" s="237"/>
      <c r="G96" s="239" t="s">
        <v>95</v>
      </c>
      <c r="H96" s="238" t="s">
        <v>95</v>
      </c>
      <c r="I96" s="238" t="s">
        <v>95</v>
      </c>
    </row>
    <row r="97" spans="1:9" ht="25.5">
      <c r="A97" s="575" t="s">
        <v>9</v>
      </c>
      <c r="B97" s="446" t="s">
        <v>1054</v>
      </c>
      <c r="C97" s="235" t="s">
        <v>13</v>
      </c>
      <c r="D97" s="236">
        <v>2012</v>
      </c>
      <c r="E97" s="237"/>
      <c r="F97" s="237"/>
      <c r="G97" s="239" t="s">
        <v>95</v>
      </c>
      <c r="H97" s="238" t="s">
        <v>95</v>
      </c>
      <c r="I97" s="238" t="s">
        <v>95</v>
      </c>
    </row>
    <row r="98" spans="1:9">
      <c r="A98" s="575" t="s">
        <v>9</v>
      </c>
      <c r="B98" s="446" t="s">
        <v>1055</v>
      </c>
      <c r="C98" s="235" t="s">
        <v>13</v>
      </c>
      <c r="D98" s="236">
        <v>2012</v>
      </c>
      <c r="E98" s="237"/>
      <c r="F98" s="237"/>
      <c r="G98" s="239" t="s">
        <v>95</v>
      </c>
      <c r="H98" s="238" t="s">
        <v>95</v>
      </c>
      <c r="I98" s="238" t="s">
        <v>95</v>
      </c>
    </row>
    <row r="99" spans="1:9" ht="25.5">
      <c r="A99" s="575" t="s">
        <v>9</v>
      </c>
      <c r="B99" s="446" t="s">
        <v>1020</v>
      </c>
      <c r="C99" s="235" t="s">
        <v>13</v>
      </c>
      <c r="D99" s="236">
        <v>2012</v>
      </c>
      <c r="E99" s="237"/>
      <c r="F99" s="237"/>
      <c r="G99" s="239" t="s">
        <v>95</v>
      </c>
      <c r="H99" s="238" t="s">
        <v>95</v>
      </c>
      <c r="I99" s="238" t="s">
        <v>95</v>
      </c>
    </row>
    <row r="100" spans="1:9" ht="25.5">
      <c r="A100" s="575" t="s">
        <v>9</v>
      </c>
      <c r="B100" s="446" t="s">
        <v>1021</v>
      </c>
      <c r="C100" s="235" t="s">
        <v>13</v>
      </c>
      <c r="D100" s="236">
        <v>2012</v>
      </c>
      <c r="E100" s="237"/>
      <c r="F100" s="237"/>
      <c r="G100" s="239" t="s">
        <v>134</v>
      </c>
      <c r="H100" s="238" t="s">
        <v>95</v>
      </c>
      <c r="I100" s="238" t="s">
        <v>134</v>
      </c>
    </row>
    <row r="101" spans="1:9">
      <c r="A101" s="575" t="s">
        <v>9</v>
      </c>
      <c r="B101" s="446" t="s">
        <v>1056</v>
      </c>
      <c r="C101" s="235" t="s">
        <v>13</v>
      </c>
      <c r="D101" s="236">
        <v>2012</v>
      </c>
      <c r="E101" s="237"/>
      <c r="F101" s="237"/>
      <c r="G101" s="239" t="s">
        <v>134</v>
      </c>
      <c r="H101" s="238" t="s">
        <v>95</v>
      </c>
      <c r="I101" s="238" t="s">
        <v>134</v>
      </c>
    </row>
    <row r="102" spans="1:9" ht="25.5">
      <c r="A102" s="575" t="s">
        <v>9</v>
      </c>
      <c r="B102" s="446" t="s">
        <v>1022</v>
      </c>
      <c r="C102" s="235" t="s">
        <v>13</v>
      </c>
      <c r="D102" s="236">
        <v>2012</v>
      </c>
      <c r="E102" s="237"/>
      <c r="F102" s="237"/>
      <c r="G102" s="239" t="s">
        <v>95</v>
      </c>
      <c r="H102" s="238" t="s">
        <v>95</v>
      </c>
      <c r="I102" s="238" t="s">
        <v>95</v>
      </c>
    </row>
    <row r="103" spans="1:9">
      <c r="A103" s="575" t="s">
        <v>9</v>
      </c>
      <c r="B103" s="446" t="s">
        <v>1057</v>
      </c>
      <c r="C103" s="235" t="s">
        <v>13</v>
      </c>
      <c r="D103" s="236">
        <v>2012</v>
      </c>
      <c r="E103" s="237"/>
      <c r="F103" s="237"/>
      <c r="G103" s="239" t="s">
        <v>95</v>
      </c>
      <c r="H103" s="238" t="s">
        <v>95</v>
      </c>
      <c r="I103" s="238" t="s">
        <v>95</v>
      </c>
    </row>
    <row r="104" spans="1:9" ht="25.5">
      <c r="A104" s="575" t="s">
        <v>9</v>
      </c>
      <c r="B104" s="446" t="s">
        <v>1023</v>
      </c>
      <c r="C104" s="235" t="s">
        <v>13</v>
      </c>
      <c r="D104" s="236">
        <v>2012</v>
      </c>
      <c r="E104" s="237"/>
      <c r="F104" s="237"/>
      <c r="G104" s="239" t="s">
        <v>95</v>
      </c>
      <c r="H104" s="238" t="s">
        <v>95</v>
      </c>
      <c r="I104" s="238" t="s">
        <v>95</v>
      </c>
    </row>
    <row r="105" spans="1:9">
      <c r="A105" s="575" t="s">
        <v>9</v>
      </c>
      <c r="B105" s="446" t="s">
        <v>1024</v>
      </c>
      <c r="C105" s="235" t="s">
        <v>13</v>
      </c>
      <c r="D105" s="236">
        <v>2012</v>
      </c>
      <c r="E105" s="237"/>
      <c r="F105" s="237"/>
      <c r="G105" s="239" t="s">
        <v>134</v>
      </c>
      <c r="H105" s="238" t="s">
        <v>95</v>
      </c>
      <c r="I105" s="238" t="s">
        <v>134</v>
      </c>
    </row>
    <row r="106" spans="1:9" ht="25.5">
      <c r="A106" s="575" t="s">
        <v>9</v>
      </c>
      <c r="B106" s="446" t="s">
        <v>1025</v>
      </c>
      <c r="C106" s="235" t="s">
        <v>13</v>
      </c>
      <c r="D106" s="236">
        <v>2012</v>
      </c>
      <c r="E106" s="237"/>
      <c r="F106" s="237"/>
      <c r="G106" s="239" t="s">
        <v>134</v>
      </c>
      <c r="H106" s="238" t="s">
        <v>95</v>
      </c>
      <c r="I106" s="238" t="s">
        <v>134</v>
      </c>
    </row>
    <row r="107" spans="1:9">
      <c r="A107" s="575" t="s">
        <v>9</v>
      </c>
      <c r="B107" s="446" t="s">
        <v>1026</v>
      </c>
      <c r="C107" s="235" t="s">
        <v>13</v>
      </c>
      <c r="D107" s="236">
        <v>2012</v>
      </c>
      <c r="E107" s="237"/>
      <c r="F107" s="237"/>
      <c r="G107" s="239" t="s">
        <v>95</v>
      </c>
      <c r="H107" s="238" t="s">
        <v>95</v>
      </c>
      <c r="I107" s="238" t="s">
        <v>95</v>
      </c>
    </row>
    <row r="108" spans="1:9">
      <c r="A108" s="575" t="s">
        <v>9</v>
      </c>
      <c r="B108" s="446" t="s">
        <v>1058</v>
      </c>
      <c r="C108" s="235" t="s">
        <v>13</v>
      </c>
      <c r="D108" s="236">
        <v>2012</v>
      </c>
      <c r="E108" s="237"/>
      <c r="F108" s="237"/>
      <c r="G108" s="239" t="s">
        <v>134</v>
      </c>
      <c r="H108" s="238" t="s">
        <v>95</v>
      </c>
      <c r="I108" s="238" t="s">
        <v>134</v>
      </c>
    </row>
    <row r="109" spans="1:9" ht="25.5">
      <c r="A109" s="575" t="s">
        <v>9</v>
      </c>
      <c r="B109" s="446" t="s">
        <v>1059</v>
      </c>
      <c r="C109" s="235" t="s">
        <v>13</v>
      </c>
      <c r="D109" s="236">
        <v>2012</v>
      </c>
      <c r="E109" s="237"/>
      <c r="F109" s="237"/>
      <c r="G109" s="239" t="s">
        <v>95</v>
      </c>
      <c r="H109" s="238" t="s">
        <v>95</v>
      </c>
      <c r="I109" s="238" t="s">
        <v>95</v>
      </c>
    </row>
    <row r="110" spans="1:9" ht="25.5">
      <c r="A110" s="575" t="s">
        <v>9</v>
      </c>
      <c r="B110" s="446" t="s">
        <v>1060</v>
      </c>
      <c r="C110" s="235" t="s">
        <v>13</v>
      </c>
      <c r="D110" s="236">
        <v>2012</v>
      </c>
      <c r="E110" s="237"/>
      <c r="F110" s="237"/>
      <c r="G110" s="239" t="s">
        <v>134</v>
      </c>
      <c r="H110" s="238" t="s">
        <v>95</v>
      </c>
      <c r="I110" s="238" t="s">
        <v>134</v>
      </c>
    </row>
    <row r="111" spans="1:9" ht="25.5">
      <c r="A111" s="575" t="s">
        <v>9</v>
      </c>
      <c r="B111" s="446" t="s">
        <v>1061</v>
      </c>
      <c r="C111" s="235" t="s">
        <v>13</v>
      </c>
      <c r="D111" s="236">
        <v>2012</v>
      </c>
      <c r="E111" s="237"/>
      <c r="F111" s="237"/>
      <c r="G111" s="239" t="s">
        <v>134</v>
      </c>
      <c r="H111" s="238" t="s">
        <v>95</v>
      </c>
      <c r="I111" s="238" t="s">
        <v>134</v>
      </c>
    </row>
    <row r="112" spans="1:9" ht="25.5">
      <c r="A112" s="575" t="s">
        <v>9</v>
      </c>
      <c r="B112" s="446" t="s">
        <v>1027</v>
      </c>
      <c r="C112" s="235" t="s">
        <v>13</v>
      </c>
      <c r="D112" s="236">
        <v>2012</v>
      </c>
      <c r="E112" s="237"/>
      <c r="F112" s="237">
        <v>2012</v>
      </c>
      <c r="G112" s="239" t="s">
        <v>95</v>
      </c>
      <c r="H112" s="238" t="s">
        <v>95</v>
      </c>
      <c r="I112" s="238" t="s">
        <v>95</v>
      </c>
    </row>
    <row r="113" spans="1:9" ht="25.5">
      <c r="A113" s="575" t="s">
        <v>9</v>
      </c>
      <c r="B113" s="446" t="s">
        <v>1062</v>
      </c>
      <c r="C113" s="235" t="s">
        <v>13</v>
      </c>
      <c r="D113" s="236">
        <v>2012</v>
      </c>
      <c r="E113" s="237"/>
      <c r="F113" s="237"/>
      <c r="G113" s="239" t="s">
        <v>95</v>
      </c>
      <c r="H113" s="238" t="s">
        <v>95</v>
      </c>
      <c r="I113" s="238" t="s">
        <v>95</v>
      </c>
    </row>
    <row r="114" spans="1:9" ht="25.5">
      <c r="A114" s="575" t="s">
        <v>9</v>
      </c>
      <c r="B114" s="446" t="s">
        <v>1028</v>
      </c>
      <c r="C114" s="235" t="s">
        <v>13</v>
      </c>
      <c r="D114" s="236">
        <v>2012</v>
      </c>
      <c r="E114" s="237"/>
      <c r="F114" s="237"/>
      <c r="G114" s="239" t="s">
        <v>134</v>
      </c>
      <c r="H114" s="238" t="s">
        <v>95</v>
      </c>
      <c r="I114" s="238" t="s">
        <v>134</v>
      </c>
    </row>
    <row r="115" spans="1:9" ht="25.5">
      <c r="A115" s="575" t="s">
        <v>9</v>
      </c>
      <c r="B115" s="446" t="s">
        <v>1063</v>
      </c>
      <c r="C115" s="235" t="s">
        <v>13</v>
      </c>
      <c r="D115" s="236">
        <v>2012</v>
      </c>
      <c r="E115" s="237"/>
      <c r="F115" s="237"/>
      <c r="G115" s="239" t="s">
        <v>134</v>
      </c>
      <c r="H115" s="238" t="s">
        <v>95</v>
      </c>
      <c r="I115" s="238" t="s">
        <v>134</v>
      </c>
    </row>
    <row r="116" spans="1:9" ht="25.5">
      <c r="A116" s="575" t="s">
        <v>9</v>
      </c>
      <c r="B116" s="446" t="s">
        <v>1029</v>
      </c>
      <c r="C116" s="235" t="s">
        <v>13</v>
      </c>
      <c r="D116" s="236">
        <v>2012</v>
      </c>
      <c r="E116" s="237"/>
      <c r="F116" s="237"/>
      <c r="G116" s="239" t="s">
        <v>95</v>
      </c>
      <c r="H116" s="238" t="s">
        <v>95</v>
      </c>
      <c r="I116" s="238" t="s">
        <v>95</v>
      </c>
    </row>
    <row r="117" spans="1:9">
      <c r="A117" s="575"/>
      <c r="B117" s="446"/>
      <c r="C117" s="235"/>
      <c r="D117" s="236"/>
      <c r="E117" s="237"/>
      <c r="F117" s="237"/>
      <c r="G117" s="239"/>
      <c r="H117" s="238"/>
      <c r="I117" s="238"/>
    </row>
    <row r="118" spans="1:9">
      <c r="A118" s="575" t="s">
        <v>9</v>
      </c>
      <c r="B118" s="441" t="s">
        <v>1030</v>
      </c>
      <c r="C118" s="235"/>
      <c r="D118" s="236"/>
      <c r="E118" s="237"/>
      <c r="F118" s="237"/>
      <c r="G118" s="239"/>
      <c r="H118" s="238"/>
      <c r="I118" s="238"/>
    </row>
    <row r="119" spans="1:9">
      <c r="A119" s="575" t="s">
        <v>9</v>
      </c>
      <c r="B119" s="446" t="s">
        <v>1031</v>
      </c>
      <c r="C119" s="235" t="s">
        <v>13</v>
      </c>
      <c r="D119" s="236">
        <v>2012</v>
      </c>
      <c r="E119" s="237"/>
      <c r="F119" s="237"/>
      <c r="G119" s="239" t="s">
        <v>134</v>
      </c>
      <c r="H119" s="238" t="s">
        <v>95</v>
      </c>
      <c r="I119" s="238" t="s">
        <v>134</v>
      </c>
    </row>
    <row r="120" spans="1:9">
      <c r="A120" s="575" t="s">
        <v>9</v>
      </c>
      <c r="B120" s="446" t="s">
        <v>1032</v>
      </c>
      <c r="C120" s="235" t="s">
        <v>13</v>
      </c>
      <c r="D120" s="236">
        <v>2012</v>
      </c>
      <c r="E120" s="237"/>
      <c r="F120" s="237"/>
      <c r="G120" s="239" t="s">
        <v>134</v>
      </c>
      <c r="H120" s="238" t="s">
        <v>95</v>
      </c>
      <c r="I120" s="238" t="s">
        <v>134</v>
      </c>
    </row>
    <row r="121" spans="1:9">
      <c r="A121" s="62"/>
      <c r="B121" s="112"/>
      <c r="C121" s="442"/>
      <c r="D121" s="442"/>
      <c r="E121" s="443"/>
      <c r="F121" s="443"/>
      <c r="G121" s="444"/>
      <c r="H121" s="444"/>
      <c r="I121" s="444"/>
    </row>
    <row r="122" spans="1:9">
      <c r="A122" s="62"/>
      <c r="B122" s="112"/>
      <c r="C122" s="442"/>
      <c r="D122" s="442"/>
      <c r="E122" s="443"/>
      <c r="F122" s="443"/>
      <c r="G122" s="444"/>
      <c r="H122" s="444"/>
      <c r="I122" s="444"/>
    </row>
  </sheetData>
  <phoneticPr fontId="29" type="noConversion"/>
  <pageMargins left="0.70833333333333337" right="0.70833333333333337" top="0.78749999999999998" bottom="0.78749999999999998" header="0.51180555555555551" footer="0.51180555555555551"/>
  <pageSetup paperSize="9" scale="2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3"/>
  <sheetViews>
    <sheetView view="pageBreakPreview" zoomScale="75" zoomScaleSheetLayoutView="100" workbookViewId="0">
      <selection activeCell="G177" sqref="G176:G177"/>
    </sheetView>
  </sheetViews>
  <sheetFormatPr defaultRowHeight="12.75"/>
  <cols>
    <col min="1" max="3" width="9.140625" style="718"/>
    <col min="4" max="4" width="27" style="718" bestFit="1" customWidth="1"/>
    <col min="5" max="6" width="9.140625" style="718"/>
    <col min="7" max="7" width="21" style="718" customWidth="1"/>
    <col min="8" max="8" width="16.85546875" style="718" bestFit="1" customWidth="1"/>
    <col min="9" max="9" width="13" style="718" bestFit="1" customWidth="1"/>
    <col min="10" max="10" width="11.140625" style="718" bestFit="1" customWidth="1"/>
    <col min="11" max="11" width="12.5703125" style="718" bestFit="1" customWidth="1"/>
    <col min="12" max="12" width="12.28515625" style="718" bestFit="1" customWidth="1"/>
    <col min="13" max="13" width="12.42578125" style="718" bestFit="1" customWidth="1"/>
    <col min="14" max="14" width="11" style="718" bestFit="1" customWidth="1"/>
    <col min="15" max="15" width="11.5703125" style="718" bestFit="1" customWidth="1"/>
    <col min="16" max="16" width="9" style="718" customWidth="1"/>
    <col min="17" max="17" width="11.5703125" style="718" bestFit="1" customWidth="1"/>
    <col min="18" max="18" width="11" style="718" bestFit="1" customWidth="1"/>
    <col min="19" max="19" width="12.85546875" style="718" bestFit="1" customWidth="1"/>
    <col min="20" max="20" width="12.5703125" style="718" bestFit="1" customWidth="1"/>
    <col min="21" max="21" width="13" style="718" customWidth="1"/>
    <col min="22" max="16384" width="9.140625" style="718"/>
  </cols>
  <sheetData>
    <row r="1" spans="1:21" ht="16.5" thickBot="1">
      <c r="A1" s="715" t="s">
        <v>365</v>
      </c>
      <c r="B1" s="715"/>
      <c r="C1" s="715"/>
      <c r="D1" s="715"/>
      <c r="E1" s="715"/>
      <c r="F1" s="715"/>
      <c r="G1" s="715"/>
      <c r="H1" s="715"/>
      <c r="I1" s="715"/>
      <c r="J1" s="715"/>
      <c r="K1" s="715"/>
      <c r="L1" s="715"/>
      <c r="M1" s="715"/>
      <c r="N1" s="715"/>
      <c r="O1" s="715"/>
      <c r="P1" s="715"/>
      <c r="Q1" s="715"/>
      <c r="R1" s="715"/>
      <c r="S1" s="716" t="s">
        <v>0</v>
      </c>
      <c r="T1" s="717" t="s">
        <v>10</v>
      </c>
    </row>
    <row r="2" spans="1:21" ht="14.25" customHeight="1" thickBot="1">
      <c r="A2" s="719"/>
      <c r="B2" s="719"/>
      <c r="C2" s="719"/>
      <c r="D2" s="719"/>
      <c r="E2" s="719"/>
      <c r="F2" s="719"/>
      <c r="G2" s="719"/>
      <c r="H2" s="719"/>
      <c r="I2" s="719"/>
      <c r="J2" s="719"/>
      <c r="K2" s="719"/>
      <c r="L2" s="719"/>
      <c r="M2" s="719"/>
      <c r="N2" s="719"/>
      <c r="O2" s="719"/>
      <c r="P2" s="719"/>
      <c r="Q2" s="719"/>
      <c r="R2" s="719"/>
      <c r="S2" s="716" t="s">
        <v>373</v>
      </c>
      <c r="T2" s="720">
        <v>2012</v>
      </c>
    </row>
    <row r="3" spans="1:21" ht="24" customHeight="1" thickBot="1">
      <c r="A3" s="828" t="s">
        <v>1</v>
      </c>
      <c r="B3" s="828" t="s">
        <v>123</v>
      </c>
      <c r="C3" s="828" t="s">
        <v>98</v>
      </c>
      <c r="D3" s="828" t="s">
        <v>15</v>
      </c>
      <c r="E3" s="828" t="s">
        <v>3</v>
      </c>
      <c r="F3" s="828" t="s">
        <v>71</v>
      </c>
      <c r="G3" s="828" t="s">
        <v>124</v>
      </c>
      <c r="H3" s="828" t="s">
        <v>125</v>
      </c>
      <c r="I3" s="721"/>
      <c r="J3" s="721"/>
      <c r="K3" s="721"/>
      <c r="L3" s="721"/>
      <c r="M3" s="721"/>
      <c r="N3" s="827" t="s">
        <v>141</v>
      </c>
      <c r="O3" s="827"/>
      <c r="P3" s="827"/>
      <c r="Q3" s="827"/>
      <c r="R3" s="827"/>
      <c r="S3" s="827"/>
      <c r="T3" s="722"/>
    </row>
    <row r="4" spans="1:21" ht="147" customHeight="1" thickBot="1">
      <c r="A4" s="828"/>
      <c r="B4" s="828"/>
      <c r="C4" s="828"/>
      <c r="D4" s="828"/>
      <c r="E4" s="828"/>
      <c r="F4" s="828"/>
      <c r="G4" s="828"/>
      <c r="H4" s="828"/>
      <c r="I4" s="723" t="s">
        <v>126</v>
      </c>
      <c r="J4" s="723" t="s">
        <v>127</v>
      </c>
      <c r="K4" s="723" t="s">
        <v>390</v>
      </c>
      <c r="L4" s="723" t="s">
        <v>391</v>
      </c>
      <c r="M4" s="724" t="s">
        <v>116</v>
      </c>
      <c r="N4" s="725" t="s">
        <v>128</v>
      </c>
      <c r="O4" s="726" t="s">
        <v>129</v>
      </c>
      <c r="P4" s="727" t="s">
        <v>130</v>
      </c>
      <c r="Q4" s="726" t="s">
        <v>131</v>
      </c>
      <c r="R4" s="728" t="s">
        <v>132</v>
      </c>
      <c r="S4" s="726" t="s">
        <v>1413</v>
      </c>
      <c r="T4" s="726" t="s">
        <v>403</v>
      </c>
      <c r="U4" s="729" t="s">
        <v>1414</v>
      </c>
    </row>
    <row r="5" spans="1:21" ht="14.25" customHeight="1">
      <c r="A5" s="730" t="s">
        <v>9</v>
      </c>
      <c r="B5" s="730" t="s">
        <v>9</v>
      </c>
      <c r="C5" s="731">
        <v>2012</v>
      </c>
      <c r="D5" s="732" t="s">
        <v>24</v>
      </c>
      <c r="E5" s="733" t="s">
        <v>13</v>
      </c>
      <c r="F5" s="734" t="s">
        <v>414</v>
      </c>
      <c r="G5" s="735" t="s">
        <v>639</v>
      </c>
      <c r="H5" s="736" t="s">
        <v>640</v>
      </c>
      <c r="I5" s="737">
        <v>0.125</v>
      </c>
      <c r="J5" s="738"/>
      <c r="K5" s="738">
        <v>1400</v>
      </c>
      <c r="L5" s="738"/>
      <c r="M5" s="738" t="s">
        <v>120</v>
      </c>
      <c r="N5" s="739">
        <v>756</v>
      </c>
      <c r="O5" s="739" t="s">
        <v>1073</v>
      </c>
      <c r="P5" s="739"/>
      <c r="Q5" s="740"/>
      <c r="R5" s="741">
        <v>1</v>
      </c>
      <c r="S5" s="739"/>
      <c r="T5" s="742">
        <f>N5+P5+R5</f>
        <v>757</v>
      </c>
    </row>
    <row r="6" spans="1:21" ht="14.25" customHeight="1">
      <c r="A6" s="730" t="s">
        <v>9</v>
      </c>
      <c r="B6" s="730" t="s">
        <v>9</v>
      </c>
      <c r="C6" s="731">
        <v>2012</v>
      </c>
      <c r="D6" s="732" t="s">
        <v>24</v>
      </c>
      <c r="E6" s="733" t="s">
        <v>13</v>
      </c>
      <c r="F6" s="734" t="s">
        <v>414</v>
      </c>
      <c r="G6" s="743" t="s">
        <v>1106</v>
      </c>
      <c r="H6" s="736" t="s">
        <v>655</v>
      </c>
      <c r="I6" s="737"/>
      <c r="J6" s="738"/>
      <c r="K6" s="738"/>
      <c r="L6" s="738"/>
      <c r="M6" s="738" t="s">
        <v>120</v>
      </c>
      <c r="N6" s="739"/>
      <c r="O6" s="739"/>
      <c r="P6" s="739"/>
      <c r="Q6" s="740"/>
      <c r="R6" s="741">
        <v>1</v>
      </c>
      <c r="S6" s="739"/>
      <c r="T6" s="742">
        <f t="shared" ref="T6:T69" si="0">N6+P6+R6</f>
        <v>1</v>
      </c>
    </row>
    <row r="7" spans="1:21" s="746" customFormat="1" ht="14.25" customHeight="1">
      <c r="A7" s="730" t="s">
        <v>9</v>
      </c>
      <c r="B7" s="730" t="s">
        <v>638</v>
      </c>
      <c r="C7" s="731">
        <v>2012</v>
      </c>
      <c r="D7" s="744" t="s">
        <v>24</v>
      </c>
      <c r="E7" s="733" t="s">
        <v>13</v>
      </c>
      <c r="F7" s="744" t="s">
        <v>414</v>
      </c>
      <c r="G7" s="743" t="s">
        <v>641</v>
      </c>
      <c r="H7" s="745" t="s">
        <v>640</v>
      </c>
      <c r="I7" s="737">
        <v>0.125</v>
      </c>
      <c r="J7" s="738"/>
      <c r="K7" s="738">
        <v>1495</v>
      </c>
      <c r="L7" s="738"/>
      <c r="M7" s="738" t="s">
        <v>120</v>
      </c>
      <c r="N7" s="739"/>
      <c r="O7" s="739"/>
      <c r="P7" s="741">
        <v>1615</v>
      </c>
      <c r="Q7" s="739">
        <v>5.0000000000000001E-3</v>
      </c>
      <c r="R7" s="739">
        <f>221+24</f>
        <v>245</v>
      </c>
      <c r="S7" s="739"/>
      <c r="T7" s="742">
        <f t="shared" si="0"/>
        <v>1860</v>
      </c>
    </row>
    <row r="8" spans="1:21" ht="14.25" customHeight="1">
      <c r="A8" s="730" t="s">
        <v>9</v>
      </c>
      <c r="B8" s="730" t="s">
        <v>9</v>
      </c>
      <c r="C8" s="731">
        <v>2012</v>
      </c>
      <c r="D8" s="732" t="s">
        <v>24</v>
      </c>
      <c r="E8" s="733" t="s">
        <v>13</v>
      </c>
      <c r="F8" s="734" t="s">
        <v>414</v>
      </c>
      <c r="G8" s="743" t="s">
        <v>1069</v>
      </c>
      <c r="H8" s="745" t="s">
        <v>642</v>
      </c>
      <c r="I8" s="737">
        <v>0.125</v>
      </c>
      <c r="J8" s="747"/>
      <c r="K8" s="747">
        <v>1</v>
      </c>
      <c r="L8" s="747"/>
      <c r="M8" s="738" t="s">
        <v>120</v>
      </c>
      <c r="N8" s="739"/>
      <c r="O8" s="739"/>
      <c r="P8" s="739"/>
      <c r="Q8" s="739"/>
      <c r="R8" s="739"/>
      <c r="S8" s="739"/>
      <c r="T8" s="742">
        <f t="shared" si="0"/>
        <v>0</v>
      </c>
    </row>
    <row r="9" spans="1:21" ht="14.25" customHeight="1">
      <c r="A9" s="730" t="s">
        <v>9</v>
      </c>
      <c r="B9" s="730" t="s">
        <v>9</v>
      </c>
      <c r="C9" s="731">
        <v>2012</v>
      </c>
      <c r="D9" s="732" t="s">
        <v>24</v>
      </c>
      <c r="E9" s="733" t="s">
        <v>13</v>
      </c>
      <c r="F9" s="734" t="s">
        <v>414</v>
      </c>
      <c r="G9" s="743" t="s">
        <v>1102</v>
      </c>
      <c r="H9" s="736" t="s">
        <v>655</v>
      </c>
      <c r="I9" s="737"/>
      <c r="J9" s="747"/>
      <c r="K9" s="747"/>
      <c r="L9" s="747"/>
      <c r="M9" s="738" t="s">
        <v>120</v>
      </c>
      <c r="N9" s="739"/>
      <c r="O9" s="739"/>
      <c r="P9" s="741">
        <v>4</v>
      </c>
      <c r="Q9" s="739"/>
      <c r="R9" s="741">
        <v>25</v>
      </c>
      <c r="S9" s="739">
        <v>4.9000000000000002E-2</v>
      </c>
      <c r="T9" s="742">
        <f t="shared" si="0"/>
        <v>29</v>
      </c>
      <c r="U9" s="718">
        <v>0.92</v>
      </c>
    </row>
    <row r="10" spans="1:21" ht="14.25" customHeight="1">
      <c r="A10" s="730" t="s">
        <v>9</v>
      </c>
      <c r="B10" s="730" t="s">
        <v>9</v>
      </c>
      <c r="C10" s="731">
        <v>2012</v>
      </c>
      <c r="D10" s="732" t="s">
        <v>24</v>
      </c>
      <c r="E10" s="733" t="s">
        <v>13</v>
      </c>
      <c r="F10" s="734" t="s">
        <v>414</v>
      </c>
      <c r="G10" s="743" t="s">
        <v>1192</v>
      </c>
      <c r="H10" s="736" t="s">
        <v>655</v>
      </c>
      <c r="I10" s="737"/>
      <c r="J10" s="747"/>
      <c r="K10" s="747"/>
      <c r="L10" s="747"/>
      <c r="M10" s="738" t="s">
        <v>120</v>
      </c>
      <c r="N10" s="739"/>
      <c r="O10" s="739"/>
      <c r="P10" s="741"/>
      <c r="Q10" s="739"/>
      <c r="R10" s="741">
        <v>3</v>
      </c>
      <c r="S10" s="739"/>
      <c r="T10" s="742">
        <f t="shared" si="0"/>
        <v>3</v>
      </c>
    </row>
    <row r="11" spans="1:21" ht="14.25" customHeight="1">
      <c r="A11" s="730" t="s">
        <v>9</v>
      </c>
      <c r="B11" s="730" t="s">
        <v>9</v>
      </c>
      <c r="C11" s="731">
        <v>2012</v>
      </c>
      <c r="D11" s="732" t="s">
        <v>24</v>
      </c>
      <c r="E11" s="733" t="s">
        <v>13</v>
      </c>
      <c r="F11" s="734" t="s">
        <v>414</v>
      </c>
      <c r="G11" s="743" t="s">
        <v>643</v>
      </c>
      <c r="H11" s="745" t="s">
        <v>642</v>
      </c>
      <c r="I11" s="737">
        <v>0.125</v>
      </c>
      <c r="J11" s="747"/>
      <c r="K11" s="747">
        <v>0</v>
      </c>
      <c r="L11" s="747"/>
      <c r="M11" s="738" t="s">
        <v>138</v>
      </c>
      <c r="N11" s="739"/>
      <c r="O11" s="739"/>
      <c r="P11" s="739"/>
      <c r="Q11" s="739"/>
      <c r="R11" s="739"/>
      <c r="S11" s="739"/>
      <c r="T11" s="742">
        <f t="shared" si="0"/>
        <v>0</v>
      </c>
    </row>
    <row r="12" spans="1:21" ht="14.25" customHeight="1">
      <c r="A12" s="730" t="s">
        <v>9</v>
      </c>
      <c r="B12" s="730" t="s">
        <v>9</v>
      </c>
      <c r="C12" s="731">
        <v>2012</v>
      </c>
      <c r="D12" s="732" t="s">
        <v>24</v>
      </c>
      <c r="E12" s="733" t="s">
        <v>13</v>
      </c>
      <c r="F12" s="734" t="s">
        <v>414</v>
      </c>
      <c r="G12" s="743" t="s">
        <v>644</v>
      </c>
      <c r="H12" s="745" t="s">
        <v>640</v>
      </c>
      <c r="I12" s="737">
        <v>0.125</v>
      </c>
      <c r="J12" s="738"/>
      <c r="K12" s="738">
        <v>10391</v>
      </c>
      <c r="L12" s="738"/>
      <c r="M12" s="738" t="s">
        <v>120</v>
      </c>
      <c r="N12" s="739"/>
      <c r="O12" s="739"/>
      <c r="P12" s="741">
        <v>11528</v>
      </c>
      <c r="Q12" s="739">
        <v>2E-3</v>
      </c>
      <c r="R12" s="739">
        <f>61+1600</f>
        <v>1661</v>
      </c>
      <c r="S12" s="739">
        <v>4.0000000000000001E-3</v>
      </c>
      <c r="T12" s="742">
        <f t="shared" si="0"/>
        <v>13189</v>
      </c>
      <c r="U12" s="718">
        <v>0.12</v>
      </c>
    </row>
    <row r="13" spans="1:21" ht="14.25" customHeight="1">
      <c r="A13" s="730" t="s">
        <v>9</v>
      </c>
      <c r="B13" s="730" t="s">
        <v>9</v>
      </c>
      <c r="C13" s="731">
        <v>2012</v>
      </c>
      <c r="D13" s="732" t="s">
        <v>24</v>
      </c>
      <c r="E13" s="733" t="s">
        <v>13</v>
      </c>
      <c r="F13" s="734" t="s">
        <v>414</v>
      </c>
      <c r="G13" s="743" t="s">
        <v>1193</v>
      </c>
      <c r="H13" s="736" t="s">
        <v>655</v>
      </c>
      <c r="I13" s="737"/>
      <c r="J13" s="738"/>
      <c r="K13" s="738"/>
      <c r="L13" s="738"/>
      <c r="M13" s="738" t="s">
        <v>120</v>
      </c>
      <c r="N13" s="739"/>
      <c r="O13" s="739"/>
      <c r="P13" s="741"/>
      <c r="Q13" s="739"/>
      <c r="R13" s="741">
        <v>1</v>
      </c>
      <c r="S13" s="739"/>
      <c r="T13" s="742">
        <f t="shared" si="0"/>
        <v>1</v>
      </c>
    </row>
    <row r="14" spans="1:21" ht="14.25" customHeight="1">
      <c r="A14" s="730" t="s">
        <v>9</v>
      </c>
      <c r="B14" s="730" t="s">
        <v>9</v>
      </c>
      <c r="C14" s="731">
        <v>2012</v>
      </c>
      <c r="D14" s="732" t="s">
        <v>24</v>
      </c>
      <c r="E14" s="733" t="s">
        <v>13</v>
      </c>
      <c r="F14" s="734" t="s">
        <v>414</v>
      </c>
      <c r="G14" s="743" t="s">
        <v>645</v>
      </c>
      <c r="H14" s="745" t="s">
        <v>642</v>
      </c>
      <c r="I14" s="737">
        <v>0.125</v>
      </c>
      <c r="J14" s="738"/>
      <c r="K14" s="738">
        <v>560</v>
      </c>
      <c r="L14" s="738"/>
      <c r="M14" s="738" t="s">
        <v>120</v>
      </c>
      <c r="N14" s="739"/>
      <c r="O14" s="739"/>
      <c r="P14" s="741">
        <v>151</v>
      </c>
      <c r="Q14" s="739">
        <v>3.0000000000000001E-3</v>
      </c>
      <c r="R14" s="741">
        <v>758</v>
      </c>
      <c r="S14" s="739">
        <v>3.0000000000000001E-3</v>
      </c>
      <c r="T14" s="742">
        <f t="shared" si="0"/>
        <v>909</v>
      </c>
      <c r="U14" s="718">
        <v>0.24</v>
      </c>
    </row>
    <row r="15" spans="1:21" ht="14.25" customHeight="1">
      <c r="A15" s="730" t="s">
        <v>9</v>
      </c>
      <c r="B15" s="730" t="s">
        <v>9</v>
      </c>
      <c r="C15" s="731">
        <v>2012</v>
      </c>
      <c r="D15" s="732" t="s">
        <v>24</v>
      </c>
      <c r="E15" s="733" t="s">
        <v>13</v>
      </c>
      <c r="F15" s="734" t="s">
        <v>414</v>
      </c>
      <c r="G15" s="743" t="s">
        <v>903</v>
      </c>
      <c r="H15" s="736" t="s">
        <v>655</v>
      </c>
      <c r="I15" s="737"/>
      <c r="J15" s="738"/>
      <c r="K15" s="738"/>
      <c r="L15" s="738"/>
      <c r="M15" s="738" t="s">
        <v>120</v>
      </c>
      <c r="N15" s="739"/>
      <c r="O15" s="739"/>
      <c r="P15" s="741">
        <v>4</v>
      </c>
      <c r="Q15" s="739"/>
      <c r="R15" s="741">
        <v>2</v>
      </c>
      <c r="S15" s="739"/>
      <c r="T15" s="742">
        <f t="shared" si="0"/>
        <v>6</v>
      </c>
    </row>
    <row r="16" spans="1:21" ht="14.25" customHeight="1">
      <c r="A16" s="730" t="s">
        <v>9</v>
      </c>
      <c r="B16" s="730" t="s">
        <v>9</v>
      </c>
      <c r="C16" s="731">
        <v>2012</v>
      </c>
      <c r="D16" s="732" t="s">
        <v>24</v>
      </c>
      <c r="E16" s="733" t="s">
        <v>13</v>
      </c>
      <c r="F16" s="734" t="s">
        <v>414</v>
      </c>
      <c r="G16" s="743" t="s">
        <v>819</v>
      </c>
      <c r="H16" s="736" t="s">
        <v>655</v>
      </c>
      <c r="I16" s="737"/>
      <c r="J16" s="738"/>
      <c r="K16" s="738"/>
      <c r="L16" s="738"/>
      <c r="M16" s="738" t="s">
        <v>120</v>
      </c>
      <c r="N16" s="739"/>
      <c r="O16" s="739"/>
      <c r="P16" s="741">
        <v>280</v>
      </c>
      <c r="Q16" s="739">
        <v>5.0000000000000001E-3</v>
      </c>
      <c r="R16" s="741">
        <v>56</v>
      </c>
      <c r="S16" s="739">
        <v>1.7999999999999999E-2</v>
      </c>
      <c r="T16" s="742">
        <f t="shared" si="0"/>
        <v>336</v>
      </c>
      <c r="U16" s="718">
        <v>0.15</v>
      </c>
    </row>
    <row r="17" spans="1:21" ht="14.25" customHeight="1">
      <c r="A17" s="730" t="s">
        <v>9</v>
      </c>
      <c r="B17" s="730" t="s">
        <v>9</v>
      </c>
      <c r="C17" s="731">
        <v>2012</v>
      </c>
      <c r="D17" s="732" t="s">
        <v>24</v>
      </c>
      <c r="E17" s="733" t="s">
        <v>13</v>
      </c>
      <c r="F17" s="734" t="s">
        <v>414</v>
      </c>
      <c r="G17" s="743" t="s">
        <v>1194</v>
      </c>
      <c r="H17" s="736" t="s">
        <v>655</v>
      </c>
      <c r="I17" s="737"/>
      <c r="J17" s="738"/>
      <c r="K17" s="738"/>
      <c r="L17" s="738"/>
      <c r="M17" s="738" t="s">
        <v>120</v>
      </c>
      <c r="N17" s="739"/>
      <c r="O17" s="739"/>
      <c r="P17" s="741">
        <v>1</v>
      </c>
      <c r="Q17" s="739"/>
      <c r="R17" s="741"/>
      <c r="S17" s="739"/>
      <c r="T17" s="742">
        <f t="shared" si="0"/>
        <v>1</v>
      </c>
    </row>
    <row r="18" spans="1:21" ht="14.25" customHeight="1">
      <c r="A18" s="730" t="s">
        <v>9</v>
      </c>
      <c r="B18" s="730" t="s">
        <v>9</v>
      </c>
      <c r="C18" s="731">
        <v>2012</v>
      </c>
      <c r="D18" s="732" t="s">
        <v>24</v>
      </c>
      <c r="E18" s="733" t="s">
        <v>13</v>
      </c>
      <c r="F18" s="734" t="s">
        <v>414</v>
      </c>
      <c r="G18" s="743" t="s">
        <v>1100</v>
      </c>
      <c r="H18" s="736" t="s">
        <v>655</v>
      </c>
      <c r="I18" s="737"/>
      <c r="J18" s="738"/>
      <c r="K18" s="738"/>
      <c r="L18" s="738"/>
      <c r="M18" s="738" t="s">
        <v>120</v>
      </c>
      <c r="N18" s="739"/>
      <c r="O18" s="739"/>
      <c r="P18" s="741"/>
      <c r="Q18" s="739"/>
      <c r="R18" s="741">
        <v>146</v>
      </c>
      <c r="S18" s="739">
        <v>8.0000000000000002E-3</v>
      </c>
      <c r="T18" s="742">
        <f t="shared" si="0"/>
        <v>146</v>
      </c>
      <c r="U18" s="718">
        <v>0.84</v>
      </c>
    </row>
    <row r="19" spans="1:21" ht="14.25" customHeight="1">
      <c r="A19" s="730" t="s">
        <v>9</v>
      </c>
      <c r="B19" s="730" t="s">
        <v>9</v>
      </c>
      <c r="C19" s="731">
        <v>2012</v>
      </c>
      <c r="D19" s="732" t="s">
        <v>24</v>
      </c>
      <c r="E19" s="733" t="s">
        <v>13</v>
      </c>
      <c r="F19" s="734" t="s">
        <v>414</v>
      </c>
      <c r="G19" s="743" t="s">
        <v>646</v>
      </c>
      <c r="H19" s="745" t="s">
        <v>642</v>
      </c>
      <c r="I19" s="737">
        <v>0.125</v>
      </c>
      <c r="J19" s="738"/>
      <c r="K19" s="738">
        <v>0</v>
      </c>
      <c r="L19" s="738"/>
      <c r="M19" s="738" t="s">
        <v>120</v>
      </c>
      <c r="N19" s="739"/>
      <c r="O19" s="739"/>
      <c r="P19" s="741">
        <v>1</v>
      </c>
      <c r="Q19" s="739"/>
      <c r="R19" s="739"/>
      <c r="S19" s="739"/>
      <c r="T19" s="742">
        <f t="shared" si="0"/>
        <v>1</v>
      </c>
    </row>
    <row r="20" spans="1:21" ht="14.25" customHeight="1">
      <c r="A20" s="730" t="s">
        <v>9</v>
      </c>
      <c r="B20" s="730" t="s">
        <v>9</v>
      </c>
      <c r="C20" s="731">
        <v>2012</v>
      </c>
      <c r="D20" s="732" t="s">
        <v>24</v>
      </c>
      <c r="E20" s="733" t="s">
        <v>13</v>
      </c>
      <c r="F20" s="734" t="s">
        <v>414</v>
      </c>
      <c r="G20" s="743" t="s">
        <v>723</v>
      </c>
      <c r="H20" s="745" t="s">
        <v>642</v>
      </c>
      <c r="I20" s="737">
        <v>0.125</v>
      </c>
      <c r="J20" s="747"/>
      <c r="K20" s="747">
        <v>2648</v>
      </c>
      <c r="L20" s="747"/>
      <c r="M20" s="738" t="s">
        <v>120</v>
      </c>
      <c r="N20" s="739"/>
      <c r="O20" s="739"/>
      <c r="P20" s="741">
        <v>1060</v>
      </c>
      <c r="Q20" s="739">
        <v>4.0000000000000001E-3</v>
      </c>
      <c r="R20" s="739">
        <f>33+2752</f>
        <v>2785</v>
      </c>
      <c r="S20" s="739">
        <v>2E-3</v>
      </c>
      <c r="T20" s="742">
        <f t="shared" si="0"/>
        <v>3845</v>
      </c>
      <c r="U20" s="718">
        <v>0.32</v>
      </c>
    </row>
    <row r="21" spans="1:21" ht="14.25" customHeight="1">
      <c r="A21" s="730" t="s">
        <v>9</v>
      </c>
      <c r="B21" s="730" t="s">
        <v>9</v>
      </c>
      <c r="C21" s="731">
        <v>2012</v>
      </c>
      <c r="D21" s="732" t="s">
        <v>24</v>
      </c>
      <c r="E21" s="733" t="s">
        <v>13</v>
      </c>
      <c r="F21" s="734" t="s">
        <v>414</v>
      </c>
      <c r="G21" s="743" t="s">
        <v>648</v>
      </c>
      <c r="H21" s="745" t="s">
        <v>642</v>
      </c>
      <c r="I21" s="737">
        <v>0.125</v>
      </c>
      <c r="J21" s="738"/>
      <c r="K21" s="738">
        <v>1659</v>
      </c>
      <c r="L21" s="738"/>
      <c r="M21" s="738" t="s">
        <v>120</v>
      </c>
      <c r="N21" s="739"/>
      <c r="O21" s="739"/>
      <c r="P21" s="741">
        <v>1547</v>
      </c>
      <c r="Q21" s="739">
        <v>3.0000000000000001E-3</v>
      </c>
      <c r="R21" s="741">
        <v>1406</v>
      </c>
      <c r="S21" s="739">
        <v>3.0000000000000001E-3</v>
      </c>
      <c r="T21" s="742">
        <f t="shared" si="0"/>
        <v>2953</v>
      </c>
      <c r="U21" s="718">
        <v>0.56999999999999995</v>
      </c>
    </row>
    <row r="22" spans="1:21" ht="14.25" customHeight="1">
      <c r="A22" s="730" t="s">
        <v>9</v>
      </c>
      <c r="B22" s="730" t="s">
        <v>9</v>
      </c>
      <c r="C22" s="731">
        <v>2012</v>
      </c>
      <c r="D22" s="732" t="s">
        <v>24</v>
      </c>
      <c r="E22" s="733" t="s">
        <v>13</v>
      </c>
      <c r="F22" s="734" t="s">
        <v>414</v>
      </c>
      <c r="G22" s="743" t="s">
        <v>788</v>
      </c>
      <c r="H22" s="736" t="s">
        <v>655</v>
      </c>
      <c r="I22" s="737"/>
      <c r="J22" s="738"/>
      <c r="K22" s="738"/>
      <c r="L22" s="738"/>
      <c r="M22" s="738" t="s">
        <v>120</v>
      </c>
      <c r="N22" s="739"/>
      <c r="O22" s="739"/>
      <c r="P22" s="741"/>
      <c r="Q22" s="739"/>
      <c r="R22" s="741">
        <v>26</v>
      </c>
      <c r="S22" s="739">
        <v>4.2000000000000003E-2</v>
      </c>
      <c r="T22" s="742">
        <f t="shared" si="0"/>
        <v>26</v>
      </c>
      <c r="U22" s="718">
        <v>0.89</v>
      </c>
    </row>
    <row r="23" spans="1:21" ht="14.25" customHeight="1">
      <c r="A23" s="730" t="s">
        <v>9</v>
      </c>
      <c r="B23" s="730" t="s">
        <v>9</v>
      </c>
      <c r="C23" s="731">
        <v>2012</v>
      </c>
      <c r="D23" s="732" t="s">
        <v>24</v>
      </c>
      <c r="E23" s="733" t="s">
        <v>13</v>
      </c>
      <c r="F23" s="734" t="s">
        <v>414</v>
      </c>
      <c r="G23" s="743" t="s">
        <v>649</v>
      </c>
      <c r="H23" s="745" t="s">
        <v>642</v>
      </c>
      <c r="I23" s="737">
        <v>0.125</v>
      </c>
      <c r="J23" s="738"/>
      <c r="K23" s="738">
        <v>71</v>
      </c>
      <c r="L23" s="738"/>
      <c r="M23" s="738" t="s">
        <v>120</v>
      </c>
      <c r="N23" s="739"/>
      <c r="O23" s="739"/>
      <c r="P23" s="741">
        <v>28</v>
      </c>
      <c r="Q23" s="739">
        <v>1.9E-2</v>
      </c>
      <c r="R23" s="741">
        <v>14</v>
      </c>
      <c r="S23" s="739">
        <v>2.7E-2</v>
      </c>
      <c r="T23" s="742">
        <f t="shared" si="0"/>
        <v>42</v>
      </c>
      <c r="U23" s="718">
        <v>0.32</v>
      </c>
    </row>
    <row r="24" spans="1:21" ht="14.25" customHeight="1">
      <c r="A24" s="730" t="s">
        <v>9</v>
      </c>
      <c r="B24" s="730" t="s">
        <v>9</v>
      </c>
      <c r="C24" s="731">
        <v>2012</v>
      </c>
      <c r="D24" s="732" t="s">
        <v>24</v>
      </c>
      <c r="E24" s="733" t="s">
        <v>13</v>
      </c>
      <c r="F24" s="734" t="s">
        <v>414</v>
      </c>
      <c r="G24" s="743" t="s">
        <v>650</v>
      </c>
      <c r="H24" s="745" t="s">
        <v>640</v>
      </c>
      <c r="I24" s="737">
        <v>0.125</v>
      </c>
      <c r="J24" s="738"/>
      <c r="K24" s="738">
        <v>0</v>
      </c>
      <c r="L24" s="738"/>
      <c r="M24" s="738" t="s">
        <v>120</v>
      </c>
      <c r="N24" s="739"/>
      <c r="O24" s="739"/>
      <c r="P24" s="739"/>
      <c r="Q24" s="739"/>
      <c r="R24" s="739"/>
      <c r="S24" s="739"/>
      <c r="T24" s="742">
        <f t="shared" si="0"/>
        <v>0</v>
      </c>
    </row>
    <row r="25" spans="1:21" ht="14.25" customHeight="1">
      <c r="A25" s="730" t="s">
        <v>9</v>
      </c>
      <c r="B25" s="730" t="s">
        <v>9</v>
      </c>
      <c r="C25" s="731">
        <v>2012</v>
      </c>
      <c r="D25" s="732" t="s">
        <v>24</v>
      </c>
      <c r="E25" s="733" t="s">
        <v>13</v>
      </c>
      <c r="F25" s="734" t="s">
        <v>414</v>
      </c>
      <c r="G25" s="743" t="s">
        <v>1071</v>
      </c>
      <c r="H25" s="745" t="s">
        <v>642</v>
      </c>
      <c r="I25" s="737">
        <v>0.125</v>
      </c>
      <c r="J25" s="738"/>
      <c r="K25" s="738">
        <v>11</v>
      </c>
      <c r="L25" s="748"/>
      <c r="M25" s="738" t="s">
        <v>120</v>
      </c>
      <c r="N25" s="739"/>
      <c r="O25" s="739"/>
      <c r="P25" s="741">
        <v>8</v>
      </c>
      <c r="Q25" s="739"/>
      <c r="R25" s="739">
        <f>6+14</f>
        <v>20</v>
      </c>
      <c r="S25" s="739"/>
      <c r="T25" s="742">
        <f t="shared" si="0"/>
        <v>28</v>
      </c>
    </row>
    <row r="26" spans="1:21" ht="14.25" customHeight="1">
      <c r="A26" s="730" t="s">
        <v>9</v>
      </c>
      <c r="B26" s="730" t="s">
        <v>9</v>
      </c>
      <c r="C26" s="731">
        <v>2012</v>
      </c>
      <c r="D26" s="732" t="s">
        <v>24</v>
      </c>
      <c r="E26" s="733" t="s">
        <v>13</v>
      </c>
      <c r="F26" s="734" t="s">
        <v>414</v>
      </c>
      <c r="G26" s="743" t="s">
        <v>1195</v>
      </c>
      <c r="H26" s="736" t="s">
        <v>655</v>
      </c>
      <c r="I26" s="737"/>
      <c r="J26" s="738"/>
      <c r="K26" s="738"/>
      <c r="L26" s="748"/>
      <c r="M26" s="738" t="s">
        <v>120</v>
      </c>
      <c r="N26" s="739"/>
      <c r="O26" s="739"/>
      <c r="P26" s="741">
        <v>6</v>
      </c>
      <c r="Q26" s="741"/>
      <c r="R26" s="741">
        <v>1</v>
      </c>
      <c r="S26" s="739"/>
      <c r="T26" s="742">
        <f t="shared" si="0"/>
        <v>7</v>
      </c>
    </row>
    <row r="27" spans="1:21" ht="14.25" customHeight="1">
      <c r="A27" s="730" t="s">
        <v>9</v>
      </c>
      <c r="B27" s="730" t="s">
        <v>9</v>
      </c>
      <c r="C27" s="731">
        <v>2012</v>
      </c>
      <c r="D27" s="732" t="s">
        <v>24</v>
      </c>
      <c r="E27" s="733" t="s">
        <v>13</v>
      </c>
      <c r="F27" s="734" t="s">
        <v>414</v>
      </c>
      <c r="G27" s="743" t="s">
        <v>651</v>
      </c>
      <c r="H27" s="745" t="s">
        <v>642</v>
      </c>
      <c r="I27" s="737">
        <v>0.125</v>
      </c>
      <c r="J27" s="738"/>
      <c r="K27" s="738">
        <v>8</v>
      </c>
      <c r="L27" s="738"/>
      <c r="M27" s="738" t="s">
        <v>120</v>
      </c>
      <c r="N27" s="739"/>
      <c r="O27" s="739"/>
      <c r="P27" s="741">
        <v>5</v>
      </c>
      <c r="Q27" s="741"/>
      <c r="R27" s="741">
        <v>8</v>
      </c>
      <c r="S27" s="739"/>
      <c r="T27" s="742">
        <f t="shared" si="0"/>
        <v>13</v>
      </c>
      <c r="U27" s="718">
        <v>1.1000000000000001</v>
      </c>
    </row>
    <row r="28" spans="1:21" ht="14.25" customHeight="1">
      <c r="A28" s="730" t="s">
        <v>9</v>
      </c>
      <c r="B28" s="730" t="s">
        <v>9</v>
      </c>
      <c r="C28" s="731">
        <v>2012</v>
      </c>
      <c r="D28" s="732" t="s">
        <v>24</v>
      </c>
      <c r="E28" s="733" t="s">
        <v>13</v>
      </c>
      <c r="F28" s="734" t="s">
        <v>414</v>
      </c>
      <c r="G28" s="743" t="s">
        <v>133</v>
      </c>
      <c r="H28" s="745" t="s">
        <v>640</v>
      </c>
      <c r="I28" s="737">
        <v>0.125</v>
      </c>
      <c r="J28" s="738"/>
      <c r="K28" s="738">
        <v>1</v>
      </c>
      <c r="L28" s="738"/>
      <c r="M28" s="738" t="s">
        <v>120</v>
      </c>
      <c r="N28" s="739"/>
      <c r="O28" s="739"/>
      <c r="P28" s="741">
        <v>1</v>
      </c>
      <c r="Q28" s="741"/>
      <c r="R28" s="741">
        <v>1</v>
      </c>
      <c r="S28" s="739"/>
      <c r="T28" s="742">
        <f t="shared" si="0"/>
        <v>2</v>
      </c>
    </row>
    <row r="29" spans="1:21" ht="14.25" customHeight="1">
      <c r="A29" s="730" t="s">
        <v>9</v>
      </c>
      <c r="B29" s="730" t="s">
        <v>9</v>
      </c>
      <c r="C29" s="731">
        <v>2012</v>
      </c>
      <c r="D29" s="732" t="s">
        <v>24</v>
      </c>
      <c r="E29" s="733" t="s">
        <v>13</v>
      </c>
      <c r="F29" s="734" t="s">
        <v>414</v>
      </c>
      <c r="G29" s="743" t="s">
        <v>652</v>
      </c>
      <c r="H29" s="745" t="s">
        <v>640</v>
      </c>
      <c r="I29" s="737">
        <v>0.125</v>
      </c>
      <c r="J29" s="738"/>
      <c r="K29" s="738">
        <v>234</v>
      </c>
      <c r="L29" s="738"/>
      <c r="M29" s="738" t="s">
        <v>120</v>
      </c>
      <c r="N29" s="739"/>
      <c r="O29" s="739"/>
      <c r="P29" s="741">
        <v>33</v>
      </c>
      <c r="Q29" s="739"/>
      <c r="R29" s="739"/>
      <c r="S29" s="739"/>
      <c r="T29" s="742">
        <f t="shared" si="0"/>
        <v>33</v>
      </c>
    </row>
    <row r="30" spans="1:21" ht="14.25" customHeight="1">
      <c r="A30" s="730" t="s">
        <v>9</v>
      </c>
      <c r="B30" s="730" t="s">
        <v>9</v>
      </c>
      <c r="C30" s="731">
        <v>2012</v>
      </c>
      <c r="D30" s="732" t="s">
        <v>24</v>
      </c>
      <c r="E30" s="733" t="s">
        <v>13</v>
      </c>
      <c r="F30" s="734" t="s">
        <v>414</v>
      </c>
      <c r="G30" s="743" t="s">
        <v>653</v>
      </c>
      <c r="H30" s="745" t="s">
        <v>642</v>
      </c>
      <c r="I30" s="737">
        <v>0.125</v>
      </c>
      <c r="J30" s="738"/>
      <c r="K30" s="738">
        <v>0</v>
      </c>
      <c r="L30" s="738"/>
      <c r="M30" s="738" t="s">
        <v>120</v>
      </c>
      <c r="N30" s="739"/>
      <c r="O30" s="739"/>
      <c r="P30" s="739"/>
      <c r="Q30" s="739"/>
      <c r="R30" s="739"/>
      <c r="S30" s="739"/>
      <c r="T30" s="742">
        <f t="shared" si="0"/>
        <v>0</v>
      </c>
    </row>
    <row r="31" spans="1:21" ht="14.25" customHeight="1">
      <c r="A31" s="730" t="s">
        <v>9</v>
      </c>
      <c r="B31" s="730" t="s">
        <v>9</v>
      </c>
      <c r="C31" s="731">
        <v>2012</v>
      </c>
      <c r="D31" s="732" t="s">
        <v>24</v>
      </c>
      <c r="E31" s="733" t="s">
        <v>13</v>
      </c>
      <c r="F31" s="734" t="s">
        <v>414</v>
      </c>
      <c r="G31" s="743" t="s">
        <v>1196</v>
      </c>
      <c r="H31" s="736" t="s">
        <v>655</v>
      </c>
      <c r="I31" s="737"/>
      <c r="J31" s="738"/>
      <c r="K31" s="738"/>
      <c r="L31" s="738"/>
      <c r="M31" s="738" t="s">
        <v>120</v>
      </c>
      <c r="N31" s="739"/>
      <c r="O31" s="739"/>
      <c r="P31" s="739"/>
      <c r="Q31" s="739"/>
      <c r="R31" s="741">
        <v>7</v>
      </c>
      <c r="S31" s="739"/>
      <c r="T31" s="742">
        <f t="shared" si="0"/>
        <v>7</v>
      </c>
    </row>
    <row r="32" spans="1:21" ht="14.25" customHeight="1">
      <c r="A32" s="730" t="s">
        <v>9</v>
      </c>
      <c r="B32" s="730" t="s">
        <v>9</v>
      </c>
      <c r="C32" s="731">
        <v>2012</v>
      </c>
      <c r="D32" s="744" t="s">
        <v>24</v>
      </c>
      <c r="E32" s="733" t="s">
        <v>13</v>
      </c>
      <c r="F32" s="744" t="s">
        <v>453</v>
      </c>
      <c r="G32" s="743" t="s">
        <v>639</v>
      </c>
      <c r="H32" s="745" t="s">
        <v>640</v>
      </c>
      <c r="I32" s="737">
        <v>0.125</v>
      </c>
      <c r="J32" s="738"/>
      <c r="K32" s="738">
        <v>1400</v>
      </c>
      <c r="L32" s="738"/>
      <c r="M32" s="738" t="s">
        <v>120</v>
      </c>
      <c r="N32" s="739">
        <v>1060</v>
      </c>
      <c r="O32" s="739" t="s">
        <v>1074</v>
      </c>
      <c r="P32" s="739"/>
      <c r="Q32" s="739"/>
      <c r="R32" s="739">
        <v>11</v>
      </c>
      <c r="S32" s="739"/>
      <c r="T32" s="742">
        <f t="shared" si="0"/>
        <v>1071</v>
      </c>
    </row>
    <row r="33" spans="1:21" ht="14.25" customHeight="1">
      <c r="A33" s="730" t="s">
        <v>9</v>
      </c>
      <c r="B33" s="730" t="s">
        <v>9</v>
      </c>
      <c r="C33" s="731">
        <v>2012</v>
      </c>
      <c r="D33" s="732" t="s">
        <v>24</v>
      </c>
      <c r="E33" s="733" t="s">
        <v>13</v>
      </c>
      <c r="F33" s="734" t="s">
        <v>453</v>
      </c>
      <c r="G33" s="749" t="s">
        <v>1106</v>
      </c>
      <c r="H33" s="736" t="s">
        <v>655</v>
      </c>
      <c r="I33" s="737"/>
      <c r="J33" s="738"/>
      <c r="K33" s="738"/>
      <c r="L33" s="738"/>
      <c r="M33" s="738" t="s">
        <v>120</v>
      </c>
      <c r="N33" s="739"/>
      <c r="O33" s="739"/>
      <c r="P33" s="739"/>
      <c r="Q33" s="739"/>
      <c r="R33" s="750">
        <v>4</v>
      </c>
      <c r="S33" s="739"/>
      <c r="T33" s="742">
        <f t="shared" si="0"/>
        <v>4</v>
      </c>
    </row>
    <row r="34" spans="1:21" ht="14.25" customHeight="1">
      <c r="A34" s="730" t="s">
        <v>9</v>
      </c>
      <c r="B34" s="730" t="s">
        <v>638</v>
      </c>
      <c r="C34" s="731">
        <v>2012</v>
      </c>
      <c r="D34" s="732" t="s">
        <v>24</v>
      </c>
      <c r="E34" s="733" t="s">
        <v>13</v>
      </c>
      <c r="F34" s="734" t="s">
        <v>453</v>
      </c>
      <c r="G34" s="735" t="s">
        <v>641</v>
      </c>
      <c r="H34" s="736" t="s">
        <v>640</v>
      </c>
      <c r="I34" s="737">
        <v>0.125</v>
      </c>
      <c r="J34" s="738"/>
      <c r="K34" s="738">
        <v>3776</v>
      </c>
      <c r="L34" s="738"/>
      <c r="M34" s="738" t="s">
        <v>120</v>
      </c>
      <c r="N34" s="739"/>
      <c r="O34" s="739"/>
      <c r="P34" s="750">
        <v>5747</v>
      </c>
      <c r="Q34" s="739">
        <v>2E-3</v>
      </c>
      <c r="R34" s="739">
        <f>1179+55</f>
        <v>1234</v>
      </c>
      <c r="S34" s="739"/>
      <c r="T34" s="742">
        <f t="shared" si="0"/>
        <v>6981</v>
      </c>
    </row>
    <row r="35" spans="1:21" ht="14.25" customHeight="1">
      <c r="A35" s="730" t="s">
        <v>9</v>
      </c>
      <c r="B35" s="730" t="s">
        <v>9</v>
      </c>
      <c r="C35" s="731">
        <v>2012</v>
      </c>
      <c r="D35" s="732" t="s">
        <v>24</v>
      </c>
      <c r="E35" s="733" t="s">
        <v>13</v>
      </c>
      <c r="F35" s="734" t="s">
        <v>453</v>
      </c>
      <c r="G35" s="743" t="s">
        <v>1069</v>
      </c>
      <c r="H35" s="745" t="s">
        <v>642</v>
      </c>
      <c r="I35" s="737">
        <v>0.125</v>
      </c>
      <c r="J35" s="747"/>
      <c r="K35" s="747">
        <v>1</v>
      </c>
      <c r="L35" s="747"/>
      <c r="M35" s="738" t="s">
        <v>120</v>
      </c>
      <c r="N35" s="739"/>
      <c r="O35" s="739"/>
      <c r="P35" s="739">
        <v>4</v>
      </c>
      <c r="Q35" s="739"/>
      <c r="R35" s="739">
        <v>6</v>
      </c>
      <c r="S35" s="739"/>
      <c r="T35" s="742">
        <f t="shared" si="0"/>
        <v>10</v>
      </c>
    </row>
    <row r="36" spans="1:21" ht="14.25" customHeight="1">
      <c r="A36" s="730" t="s">
        <v>9</v>
      </c>
      <c r="B36" s="730" t="s">
        <v>9</v>
      </c>
      <c r="C36" s="731">
        <v>2012</v>
      </c>
      <c r="D36" s="732" t="s">
        <v>24</v>
      </c>
      <c r="E36" s="733" t="s">
        <v>13</v>
      </c>
      <c r="F36" s="734" t="s">
        <v>453</v>
      </c>
      <c r="G36" s="751" t="s">
        <v>1102</v>
      </c>
      <c r="H36" s="736" t="s">
        <v>655</v>
      </c>
      <c r="I36" s="737"/>
      <c r="J36" s="747"/>
      <c r="K36" s="747"/>
      <c r="L36" s="747"/>
      <c r="M36" s="738" t="s">
        <v>120</v>
      </c>
      <c r="N36" s="739"/>
      <c r="O36" s="739"/>
      <c r="P36" s="739"/>
      <c r="Q36" s="739"/>
      <c r="R36" s="750">
        <v>1</v>
      </c>
      <c r="S36" s="739"/>
      <c r="T36" s="742">
        <f t="shared" si="0"/>
        <v>1</v>
      </c>
    </row>
    <row r="37" spans="1:21" ht="14.25" customHeight="1">
      <c r="A37" s="730" t="s">
        <v>9</v>
      </c>
      <c r="B37" s="730" t="s">
        <v>9</v>
      </c>
      <c r="C37" s="731">
        <v>2012</v>
      </c>
      <c r="D37" s="732" t="s">
        <v>24</v>
      </c>
      <c r="E37" s="733" t="s">
        <v>13</v>
      </c>
      <c r="F37" s="734" t="s">
        <v>453</v>
      </c>
      <c r="G37" s="751" t="s">
        <v>1192</v>
      </c>
      <c r="H37" s="736" t="s">
        <v>655</v>
      </c>
      <c r="I37" s="737"/>
      <c r="J37" s="747"/>
      <c r="K37" s="747"/>
      <c r="L37" s="747"/>
      <c r="M37" s="738" t="s">
        <v>120</v>
      </c>
      <c r="N37" s="739"/>
      <c r="O37" s="739"/>
      <c r="P37" s="739"/>
      <c r="Q37" s="739"/>
      <c r="R37" s="750">
        <v>5</v>
      </c>
      <c r="S37" s="739"/>
      <c r="T37" s="742">
        <f t="shared" si="0"/>
        <v>5</v>
      </c>
    </row>
    <row r="38" spans="1:21" ht="14.25" customHeight="1">
      <c r="A38" s="730" t="s">
        <v>9</v>
      </c>
      <c r="B38" s="730" t="s">
        <v>9</v>
      </c>
      <c r="C38" s="731">
        <v>2012</v>
      </c>
      <c r="D38" s="732" t="s">
        <v>24</v>
      </c>
      <c r="E38" s="733" t="s">
        <v>13</v>
      </c>
      <c r="F38" s="734" t="s">
        <v>453</v>
      </c>
      <c r="G38" s="743" t="s">
        <v>643</v>
      </c>
      <c r="H38" s="745" t="s">
        <v>642</v>
      </c>
      <c r="I38" s="737">
        <v>0.125</v>
      </c>
      <c r="J38" s="747"/>
      <c r="K38" s="747">
        <v>0</v>
      </c>
      <c r="L38" s="747"/>
      <c r="M38" s="738" t="s">
        <v>120</v>
      </c>
      <c r="N38" s="739"/>
      <c r="O38" s="739"/>
      <c r="P38" s="739"/>
      <c r="Q38" s="739"/>
      <c r="R38" s="739">
        <v>1</v>
      </c>
      <c r="S38" s="739"/>
      <c r="T38" s="742">
        <f t="shared" si="0"/>
        <v>1</v>
      </c>
    </row>
    <row r="39" spans="1:21" ht="14.25" customHeight="1">
      <c r="A39" s="730" t="s">
        <v>9</v>
      </c>
      <c r="B39" s="730" t="s">
        <v>9</v>
      </c>
      <c r="C39" s="731">
        <v>2012</v>
      </c>
      <c r="D39" s="732" t="s">
        <v>24</v>
      </c>
      <c r="E39" s="733" t="s">
        <v>13</v>
      </c>
      <c r="F39" s="734" t="s">
        <v>453</v>
      </c>
      <c r="G39" s="743" t="s">
        <v>644</v>
      </c>
      <c r="H39" s="745" t="s">
        <v>640</v>
      </c>
      <c r="I39" s="737">
        <v>0.125</v>
      </c>
      <c r="J39" s="738"/>
      <c r="K39" s="738">
        <v>32657</v>
      </c>
      <c r="L39" s="738"/>
      <c r="M39" s="738" t="s">
        <v>120</v>
      </c>
      <c r="N39" s="739"/>
      <c r="O39" s="739"/>
      <c r="P39" s="750">
        <v>23574</v>
      </c>
      <c r="Q39" s="739">
        <v>1E-3</v>
      </c>
      <c r="R39" s="739">
        <f>62+10657</f>
        <v>10719</v>
      </c>
      <c r="S39" s="739">
        <v>7.0000000000000001E-3</v>
      </c>
      <c r="T39" s="742">
        <f t="shared" si="0"/>
        <v>34293</v>
      </c>
      <c r="U39" s="718">
        <v>0.36</v>
      </c>
    </row>
    <row r="40" spans="1:21" ht="14.25" customHeight="1">
      <c r="A40" s="730" t="s">
        <v>9</v>
      </c>
      <c r="B40" s="730" t="s">
        <v>9</v>
      </c>
      <c r="C40" s="731">
        <v>2012</v>
      </c>
      <c r="D40" s="732" t="s">
        <v>24</v>
      </c>
      <c r="E40" s="733" t="s">
        <v>13</v>
      </c>
      <c r="F40" s="734" t="s">
        <v>453</v>
      </c>
      <c r="G40" s="743" t="s">
        <v>645</v>
      </c>
      <c r="H40" s="745" t="s">
        <v>642</v>
      </c>
      <c r="I40" s="737">
        <v>0.125</v>
      </c>
      <c r="J40" s="738"/>
      <c r="K40" s="738">
        <v>49</v>
      </c>
      <c r="L40" s="738"/>
      <c r="M40" s="738" t="s">
        <v>120</v>
      </c>
      <c r="N40" s="739"/>
      <c r="O40" s="739"/>
      <c r="P40" s="750">
        <v>4</v>
      </c>
      <c r="Q40" s="750"/>
      <c r="R40" s="750">
        <v>53</v>
      </c>
      <c r="S40" s="739">
        <v>1.2999999999999999E-2</v>
      </c>
      <c r="T40" s="742">
        <f t="shared" si="0"/>
        <v>57</v>
      </c>
      <c r="U40" s="718">
        <v>1.3</v>
      </c>
    </row>
    <row r="41" spans="1:21" ht="14.25" customHeight="1">
      <c r="A41" s="730" t="s">
        <v>9</v>
      </c>
      <c r="B41" s="730" t="s">
        <v>9</v>
      </c>
      <c r="C41" s="731">
        <v>2012</v>
      </c>
      <c r="D41" s="732" t="s">
        <v>24</v>
      </c>
      <c r="E41" s="733" t="s">
        <v>13</v>
      </c>
      <c r="F41" s="734" t="s">
        <v>453</v>
      </c>
      <c r="G41" s="751" t="s">
        <v>819</v>
      </c>
      <c r="H41" s="736" t="s">
        <v>655</v>
      </c>
      <c r="I41" s="737"/>
      <c r="J41" s="738"/>
      <c r="K41" s="738"/>
      <c r="L41" s="738"/>
      <c r="M41" s="738" t="s">
        <v>120</v>
      </c>
      <c r="N41" s="739"/>
      <c r="O41" s="739"/>
      <c r="P41" s="750">
        <v>68</v>
      </c>
      <c r="Q41" s="750">
        <v>8.4000000000000005E-2</v>
      </c>
      <c r="R41" s="750">
        <v>29</v>
      </c>
      <c r="S41" s="739">
        <v>3.3000000000000002E-2</v>
      </c>
      <c r="T41" s="742">
        <f t="shared" si="0"/>
        <v>97</v>
      </c>
      <c r="U41" s="718">
        <v>1.25</v>
      </c>
    </row>
    <row r="42" spans="1:21" ht="14.25" customHeight="1">
      <c r="A42" s="730" t="s">
        <v>9</v>
      </c>
      <c r="B42" s="730" t="s">
        <v>9</v>
      </c>
      <c r="C42" s="731">
        <v>2012</v>
      </c>
      <c r="D42" s="732" t="s">
        <v>24</v>
      </c>
      <c r="E42" s="733" t="s">
        <v>13</v>
      </c>
      <c r="F42" s="734" t="s">
        <v>453</v>
      </c>
      <c r="G42" s="751" t="s">
        <v>821</v>
      </c>
      <c r="H42" s="736" t="s">
        <v>655</v>
      </c>
      <c r="I42" s="737"/>
      <c r="J42" s="738"/>
      <c r="K42" s="738"/>
      <c r="L42" s="738"/>
      <c r="M42" s="738" t="s">
        <v>120</v>
      </c>
      <c r="N42" s="739"/>
      <c r="O42" s="739"/>
      <c r="P42" s="750"/>
      <c r="Q42" s="750"/>
      <c r="R42" s="750">
        <v>1</v>
      </c>
      <c r="S42" s="739"/>
      <c r="T42" s="742">
        <f t="shared" si="0"/>
        <v>1</v>
      </c>
    </row>
    <row r="43" spans="1:21" ht="14.25" customHeight="1">
      <c r="A43" s="730" t="s">
        <v>9</v>
      </c>
      <c r="B43" s="730" t="s">
        <v>9</v>
      </c>
      <c r="C43" s="731">
        <v>2012</v>
      </c>
      <c r="D43" s="732" t="s">
        <v>24</v>
      </c>
      <c r="E43" s="733" t="s">
        <v>13</v>
      </c>
      <c r="F43" s="734" t="s">
        <v>453</v>
      </c>
      <c r="G43" s="751" t="s">
        <v>1100</v>
      </c>
      <c r="H43" s="736" t="s">
        <v>655</v>
      </c>
      <c r="I43" s="737"/>
      <c r="J43" s="738"/>
      <c r="K43" s="738"/>
      <c r="L43" s="738"/>
      <c r="M43" s="738" t="s">
        <v>120</v>
      </c>
      <c r="N43" s="739"/>
      <c r="O43" s="739"/>
      <c r="P43" s="750"/>
      <c r="Q43" s="750"/>
      <c r="R43" s="750">
        <v>10</v>
      </c>
      <c r="S43" s="739">
        <v>3.5999999999999997E-2</v>
      </c>
      <c r="T43" s="742">
        <f t="shared" si="0"/>
        <v>10</v>
      </c>
      <c r="U43" s="718">
        <v>1.22</v>
      </c>
    </row>
    <row r="44" spans="1:21" ht="14.25" customHeight="1">
      <c r="A44" s="730" t="s">
        <v>9</v>
      </c>
      <c r="B44" s="730" t="s">
        <v>9</v>
      </c>
      <c r="C44" s="731">
        <v>2012</v>
      </c>
      <c r="D44" s="732" t="s">
        <v>24</v>
      </c>
      <c r="E44" s="733" t="s">
        <v>13</v>
      </c>
      <c r="F44" s="734" t="s">
        <v>453</v>
      </c>
      <c r="G44" s="743" t="s">
        <v>646</v>
      </c>
      <c r="H44" s="745" t="s">
        <v>642</v>
      </c>
      <c r="I44" s="737">
        <v>0.125</v>
      </c>
      <c r="J44" s="738"/>
      <c r="K44" s="738">
        <v>0</v>
      </c>
      <c r="L44" s="738"/>
      <c r="M44" s="738" t="s">
        <v>120</v>
      </c>
      <c r="N44" s="739"/>
      <c r="O44" s="739"/>
      <c r="P44" s="739">
        <v>41</v>
      </c>
      <c r="Q44" s="739"/>
      <c r="R44" s="739">
        <v>110</v>
      </c>
      <c r="S44" s="739" t="s">
        <v>1075</v>
      </c>
      <c r="T44" s="742">
        <f t="shared" si="0"/>
        <v>151</v>
      </c>
    </row>
    <row r="45" spans="1:21" ht="14.25" customHeight="1">
      <c r="A45" s="730" t="s">
        <v>9</v>
      </c>
      <c r="B45" s="730" t="s">
        <v>9</v>
      </c>
      <c r="C45" s="731">
        <v>2012</v>
      </c>
      <c r="D45" s="732" t="s">
        <v>24</v>
      </c>
      <c r="E45" s="733" t="s">
        <v>13</v>
      </c>
      <c r="F45" s="734" t="s">
        <v>453</v>
      </c>
      <c r="G45" s="743" t="s">
        <v>723</v>
      </c>
      <c r="H45" s="745" t="s">
        <v>642</v>
      </c>
      <c r="I45" s="737">
        <v>0.125</v>
      </c>
      <c r="J45" s="747"/>
      <c r="K45" s="747">
        <v>3687</v>
      </c>
      <c r="L45" s="747"/>
      <c r="M45" s="738" t="s">
        <v>120</v>
      </c>
      <c r="N45" s="739"/>
      <c r="O45" s="739"/>
      <c r="P45" s="739">
        <f>296+175</f>
        <v>471</v>
      </c>
      <c r="Q45" s="739">
        <v>8.9999999999999993E-3</v>
      </c>
      <c r="R45" s="739">
        <f>1033+3492</f>
        <v>4525</v>
      </c>
      <c r="S45" s="739">
        <v>2E-3</v>
      </c>
      <c r="T45" s="742">
        <f t="shared" si="0"/>
        <v>4996</v>
      </c>
      <c r="U45" s="718">
        <v>0.52</v>
      </c>
    </row>
    <row r="46" spans="1:21" ht="14.25" customHeight="1">
      <c r="A46" s="730" t="s">
        <v>9</v>
      </c>
      <c r="B46" s="730" t="s">
        <v>9</v>
      </c>
      <c r="C46" s="731">
        <v>2012</v>
      </c>
      <c r="D46" s="732" t="s">
        <v>24</v>
      </c>
      <c r="E46" s="733" t="s">
        <v>13</v>
      </c>
      <c r="F46" s="734" t="s">
        <v>453</v>
      </c>
      <c r="G46" s="743" t="s">
        <v>648</v>
      </c>
      <c r="H46" s="745" t="s">
        <v>642</v>
      </c>
      <c r="I46" s="737">
        <v>0.125</v>
      </c>
      <c r="J46" s="738"/>
      <c r="K46" s="738">
        <v>2949</v>
      </c>
      <c r="L46" s="738"/>
      <c r="M46" s="738" t="s">
        <v>120</v>
      </c>
      <c r="N46" s="739"/>
      <c r="O46" s="739"/>
      <c r="P46" s="750">
        <v>557</v>
      </c>
      <c r="Q46" s="750">
        <v>5.0000000000000001E-3</v>
      </c>
      <c r="R46" s="750">
        <v>1606</v>
      </c>
      <c r="S46" s="739">
        <v>3.0000000000000001E-3</v>
      </c>
      <c r="T46" s="742">
        <f t="shared" si="0"/>
        <v>2163</v>
      </c>
      <c r="U46" s="718">
        <v>0.8</v>
      </c>
    </row>
    <row r="47" spans="1:21" ht="14.25" customHeight="1">
      <c r="A47" s="730" t="s">
        <v>9</v>
      </c>
      <c r="B47" s="730" t="s">
        <v>9</v>
      </c>
      <c r="C47" s="731">
        <v>2012</v>
      </c>
      <c r="D47" s="732" t="s">
        <v>24</v>
      </c>
      <c r="E47" s="733" t="s">
        <v>13</v>
      </c>
      <c r="F47" s="734" t="s">
        <v>453</v>
      </c>
      <c r="G47" s="743" t="s">
        <v>649</v>
      </c>
      <c r="H47" s="745" t="s">
        <v>642</v>
      </c>
      <c r="I47" s="737">
        <v>0.125</v>
      </c>
      <c r="J47" s="738"/>
      <c r="K47" s="738">
        <v>98</v>
      </c>
      <c r="L47" s="738"/>
      <c r="M47" s="738" t="s">
        <v>120</v>
      </c>
      <c r="N47" s="739"/>
      <c r="O47" s="739"/>
      <c r="P47" s="750">
        <v>5</v>
      </c>
      <c r="Q47" s="739"/>
      <c r="R47" s="739">
        <f>15+1</f>
        <v>16</v>
      </c>
      <c r="S47" s="739"/>
      <c r="T47" s="742">
        <f t="shared" si="0"/>
        <v>21</v>
      </c>
    </row>
    <row r="48" spans="1:21" ht="14.25" customHeight="1">
      <c r="A48" s="730" t="s">
        <v>9</v>
      </c>
      <c r="B48" s="730" t="s">
        <v>9</v>
      </c>
      <c r="C48" s="731">
        <v>2012</v>
      </c>
      <c r="D48" s="732" t="s">
        <v>24</v>
      </c>
      <c r="E48" s="733" t="s">
        <v>13</v>
      </c>
      <c r="F48" s="734" t="s">
        <v>453</v>
      </c>
      <c r="G48" s="743" t="s">
        <v>650</v>
      </c>
      <c r="H48" s="745" t="s">
        <v>640</v>
      </c>
      <c r="I48" s="737">
        <v>0.125</v>
      </c>
      <c r="J48" s="738"/>
      <c r="K48" s="738">
        <v>1</v>
      </c>
      <c r="L48" s="738"/>
      <c r="M48" s="738" t="s">
        <v>120</v>
      </c>
      <c r="N48" s="739"/>
      <c r="O48" s="739"/>
      <c r="P48" s="739">
        <v>376</v>
      </c>
      <c r="Q48" s="739" t="s">
        <v>1076</v>
      </c>
      <c r="R48" s="739"/>
      <c r="S48" s="739"/>
      <c r="T48" s="742">
        <f t="shared" si="0"/>
        <v>376</v>
      </c>
    </row>
    <row r="49" spans="1:20" ht="14.25" customHeight="1">
      <c r="A49" s="730" t="s">
        <v>9</v>
      </c>
      <c r="B49" s="730" t="s">
        <v>9</v>
      </c>
      <c r="C49" s="731">
        <v>2012</v>
      </c>
      <c r="D49" s="732" t="s">
        <v>24</v>
      </c>
      <c r="E49" s="733" t="s">
        <v>13</v>
      </c>
      <c r="F49" s="734" t="s">
        <v>453</v>
      </c>
      <c r="G49" s="743" t="s">
        <v>1072</v>
      </c>
      <c r="H49" s="745" t="s">
        <v>642</v>
      </c>
      <c r="I49" s="737">
        <v>0.125</v>
      </c>
      <c r="J49" s="738"/>
      <c r="K49" s="738">
        <v>0</v>
      </c>
      <c r="L49" s="748"/>
      <c r="M49" s="738" t="s">
        <v>120</v>
      </c>
      <c r="N49" s="739"/>
      <c r="O49" s="739"/>
      <c r="P49" s="739"/>
      <c r="Q49" s="739"/>
      <c r="R49" s="739">
        <v>2</v>
      </c>
      <c r="S49" s="739"/>
      <c r="T49" s="742">
        <f t="shared" si="0"/>
        <v>2</v>
      </c>
    </row>
    <row r="50" spans="1:20" ht="14.25" customHeight="1">
      <c r="A50" s="730" t="s">
        <v>9</v>
      </c>
      <c r="B50" s="730" t="s">
        <v>9</v>
      </c>
      <c r="C50" s="731">
        <v>2012</v>
      </c>
      <c r="D50" s="732" t="s">
        <v>24</v>
      </c>
      <c r="E50" s="733" t="s">
        <v>13</v>
      </c>
      <c r="F50" s="734" t="s">
        <v>453</v>
      </c>
      <c r="G50" s="751" t="s">
        <v>1195</v>
      </c>
      <c r="H50" s="736" t="s">
        <v>655</v>
      </c>
      <c r="I50" s="737"/>
      <c r="J50" s="738"/>
      <c r="K50" s="738"/>
      <c r="L50" s="748"/>
      <c r="M50" s="738" t="s">
        <v>120</v>
      </c>
      <c r="N50" s="739"/>
      <c r="O50" s="739"/>
      <c r="P50" s="739"/>
      <c r="Q50" s="739"/>
      <c r="R50" s="750">
        <v>1</v>
      </c>
      <c r="S50" s="739"/>
      <c r="T50" s="742">
        <f t="shared" si="0"/>
        <v>1</v>
      </c>
    </row>
    <row r="51" spans="1:20" ht="14.25" customHeight="1">
      <c r="A51" s="730" t="s">
        <v>9</v>
      </c>
      <c r="B51" s="730" t="s">
        <v>9</v>
      </c>
      <c r="C51" s="731">
        <v>2012</v>
      </c>
      <c r="D51" s="732" t="s">
        <v>24</v>
      </c>
      <c r="E51" s="733" t="s">
        <v>13</v>
      </c>
      <c r="F51" s="734" t="s">
        <v>453</v>
      </c>
      <c r="G51" s="743" t="s">
        <v>651</v>
      </c>
      <c r="H51" s="745" t="s">
        <v>642</v>
      </c>
      <c r="I51" s="737">
        <v>0.125</v>
      </c>
      <c r="J51" s="738"/>
      <c r="K51" s="738">
        <v>1</v>
      </c>
      <c r="L51" s="738"/>
      <c r="M51" s="738" t="s">
        <v>120</v>
      </c>
      <c r="N51" s="739"/>
      <c r="O51" s="739"/>
      <c r="P51" s="739"/>
      <c r="Q51" s="739"/>
      <c r="R51" s="739"/>
      <c r="S51" s="739"/>
      <c r="T51" s="742">
        <f t="shared" si="0"/>
        <v>0</v>
      </c>
    </row>
    <row r="52" spans="1:20" ht="14.25" customHeight="1">
      <c r="A52" s="730" t="s">
        <v>9</v>
      </c>
      <c r="B52" s="730" t="s">
        <v>9</v>
      </c>
      <c r="C52" s="731">
        <v>2012</v>
      </c>
      <c r="D52" s="732" t="s">
        <v>24</v>
      </c>
      <c r="E52" s="733" t="s">
        <v>13</v>
      </c>
      <c r="F52" s="734" t="s">
        <v>453</v>
      </c>
      <c r="G52" s="743" t="s">
        <v>133</v>
      </c>
      <c r="H52" s="745" t="s">
        <v>640</v>
      </c>
      <c r="I52" s="737">
        <v>0.125</v>
      </c>
      <c r="J52" s="738"/>
      <c r="K52" s="738">
        <v>0</v>
      </c>
      <c r="L52" s="738"/>
      <c r="M52" s="738" t="s">
        <v>120</v>
      </c>
      <c r="N52" s="739"/>
      <c r="O52" s="739"/>
      <c r="P52" s="739"/>
      <c r="Q52" s="739"/>
      <c r="R52" s="739"/>
      <c r="S52" s="739"/>
      <c r="T52" s="742">
        <f t="shared" si="0"/>
        <v>0</v>
      </c>
    </row>
    <row r="53" spans="1:20" ht="14.25" customHeight="1">
      <c r="A53" s="730" t="s">
        <v>9</v>
      </c>
      <c r="B53" s="730" t="s">
        <v>9</v>
      </c>
      <c r="C53" s="731">
        <v>2012</v>
      </c>
      <c r="D53" s="732" t="s">
        <v>24</v>
      </c>
      <c r="E53" s="733" t="s">
        <v>13</v>
      </c>
      <c r="F53" s="734" t="s">
        <v>453</v>
      </c>
      <c r="G53" s="743" t="s">
        <v>652</v>
      </c>
      <c r="H53" s="745" t="s">
        <v>640</v>
      </c>
      <c r="I53" s="737">
        <v>0.125</v>
      </c>
      <c r="J53" s="738"/>
      <c r="K53" s="738">
        <v>2999</v>
      </c>
      <c r="L53" s="738"/>
      <c r="M53" s="738" t="s">
        <v>120</v>
      </c>
      <c r="N53" s="739"/>
      <c r="O53" s="739"/>
      <c r="P53" s="750">
        <v>3054</v>
      </c>
      <c r="Q53" s="739">
        <v>2E-3</v>
      </c>
      <c r="R53" s="739">
        <v>12</v>
      </c>
      <c r="S53" s="739"/>
      <c r="T53" s="742">
        <f t="shared" si="0"/>
        <v>3066</v>
      </c>
    </row>
    <row r="54" spans="1:20" ht="14.25" customHeight="1">
      <c r="A54" s="730" t="s">
        <v>9</v>
      </c>
      <c r="B54" s="730" t="s">
        <v>9</v>
      </c>
      <c r="C54" s="731">
        <v>2012</v>
      </c>
      <c r="D54" s="732" t="s">
        <v>24</v>
      </c>
      <c r="E54" s="733" t="s">
        <v>13</v>
      </c>
      <c r="F54" s="734" t="s">
        <v>453</v>
      </c>
      <c r="G54" s="743" t="s">
        <v>653</v>
      </c>
      <c r="H54" s="745" t="s">
        <v>642</v>
      </c>
      <c r="I54" s="737">
        <v>0.125</v>
      </c>
      <c r="J54" s="738"/>
      <c r="K54" s="738">
        <v>0</v>
      </c>
      <c r="L54" s="738"/>
      <c r="M54" s="738" t="s">
        <v>120</v>
      </c>
      <c r="N54" s="739"/>
      <c r="O54" s="739"/>
      <c r="P54" s="739"/>
      <c r="Q54" s="739"/>
      <c r="R54" s="739"/>
      <c r="S54" s="739"/>
      <c r="T54" s="742">
        <f t="shared" si="0"/>
        <v>0</v>
      </c>
    </row>
    <row r="55" spans="1:20" ht="14.25" customHeight="1">
      <c r="A55" s="730" t="s">
        <v>9</v>
      </c>
      <c r="B55" s="730" t="s">
        <v>9</v>
      </c>
      <c r="C55" s="731">
        <v>2012</v>
      </c>
      <c r="D55" s="744" t="s">
        <v>24</v>
      </c>
      <c r="E55" s="733" t="s">
        <v>13</v>
      </c>
      <c r="F55" s="744" t="s">
        <v>483</v>
      </c>
      <c r="G55" s="743" t="s">
        <v>639</v>
      </c>
      <c r="H55" s="745" t="s">
        <v>640</v>
      </c>
      <c r="I55" s="737">
        <v>0.125</v>
      </c>
      <c r="J55" s="738"/>
      <c r="K55" s="738"/>
      <c r="L55" s="738"/>
      <c r="M55" s="747" t="s">
        <v>120</v>
      </c>
      <c r="N55" s="739"/>
      <c r="O55" s="739"/>
      <c r="P55" s="739"/>
      <c r="Q55" s="739"/>
      <c r="R55" s="739"/>
      <c r="S55" s="739"/>
      <c r="T55" s="742">
        <f t="shared" si="0"/>
        <v>0</v>
      </c>
    </row>
    <row r="56" spans="1:20" ht="14.25" customHeight="1">
      <c r="A56" s="730" t="s">
        <v>9</v>
      </c>
      <c r="B56" s="730" t="s">
        <v>638</v>
      </c>
      <c r="C56" s="731">
        <v>2012</v>
      </c>
      <c r="D56" s="744" t="s">
        <v>24</v>
      </c>
      <c r="E56" s="733" t="s">
        <v>13</v>
      </c>
      <c r="F56" s="744" t="s">
        <v>483</v>
      </c>
      <c r="G56" s="743" t="s">
        <v>641</v>
      </c>
      <c r="H56" s="745" t="s">
        <v>640</v>
      </c>
      <c r="I56" s="737">
        <v>0.125</v>
      </c>
      <c r="J56" s="738"/>
      <c r="K56" s="738">
        <v>8400</v>
      </c>
      <c r="L56" s="738"/>
      <c r="M56" s="747" t="s">
        <v>120</v>
      </c>
      <c r="N56" s="739">
        <v>9084</v>
      </c>
      <c r="O56" s="739" t="s">
        <v>1077</v>
      </c>
      <c r="P56" s="739"/>
      <c r="Q56" s="739"/>
      <c r="R56" s="739"/>
      <c r="S56" s="739"/>
      <c r="T56" s="742">
        <f t="shared" si="0"/>
        <v>9084</v>
      </c>
    </row>
    <row r="57" spans="1:20" ht="14.25" customHeight="1">
      <c r="A57" s="730" t="s">
        <v>9</v>
      </c>
      <c r="B57" s="730" t="s">
        <v>638</v>
      </c>
      <c r="C57" s="731">
        <v>2012</v>
      </c>
      <c r="D57" s="744" t="s">
        <v>24</v>
      </c>
      <c r="E57" s="733" t="s">
        <v>13</v>
      </c>
      <c r="F57" s="744" t="s">
        <v>483</v>
      </c>
      <c r="G57" s="752" t="s">
        <v>654</v>
      </c>
      <c r="H57" s="745" t="s">
        <v>655</v>
      </c>
      <c r="I57" s="737">
        <v>0.125</v>
      </c>
      <c r="J57" s="738"/>
      <c r="K57" s="747">
        <v>1904</v>
      </c>
      <c r="L57" s="738"/>
      <c r="M57" s="747" t="s">
        <v>120</v>
      </c>
      <c r="N57" s="739">
        <v>1168</v>
      </c>
      <c r="O57" s="739"/>
      <c r="P57" s="739"/>
      <c r="Q57" s="739"/>
      <c r="R57" s="739"/>
      <c r="S57" s="739"/>
      <c r="T57" s="742">
        <f t="shared" si="0"/>
        <v>1168</v>
      </c>
    </row>
    <row r="58" spans="1:20" ht="14.25" customHeight="1">
      <c r="A58" s="730" t="s">
        <v>9</v>
      </c>
      <c r="B58" s="730" t="s">
        <v>9</v>
      </c>
      <c r="C58" s="731">
        <v>2012</v>
      </c>
      <c r="D58" s="744" t="s">
        <v>24</v>
      </c>
      <c r="E58" s="733" t="s">
        <v>13</v>
      </c>
      <c r="F58" s="744" t="s">
        <v>483</v>
      </c>
      <c r="G58" s="743" t="s">
        <v>1069</v>
      </c>
      <c r="H58" s="745" t="s">
        <v>642</v>
      </c>
      <c r="I58" s="737">
        <v>0.125</v>
      </c>
      <c r="J58" s="747"/>
      <c r="K58" s="747">
        <v>1135</v>
      </c>
      <c r="L58" s="747"/>
      <c r="M58" s="747" t="s">
        <v>120</v>
      </c>
      <c r="N58" s="739">
        <v>13</v>
      </c>
      <c r="O58" s="739"/>
      <c r="P58" s="739">
        <v>203</v>
      </c>
      <c r="Q58" s="739" t="s">
        <v>1075</v>
      </c>
      <c r="R58" s="739">
        <v>111</v>
      </c>
      <c r="S58" s="739" t="s">
        <v>1078</v>
      </c>
      <c r="T58" s="742">
        <f t="shared" si="0"/>
        <v>327</v>
      </c>
    </row>
    <row r="59" spans="1:20" ht="14.25" customHeight="1">
      <c r="A59" s="730" t="s">
        <v>9</v>
      </c>
      <c r="B59" s="730" t="s">
        <v>9</v>
      </c>
      <c r="C59" s="731">
        <v>2012</v>
      </c>
      <c r="D59" s="744" t="s">
        <v>24</v>
      </c>
      <c r="E59" s="733" t="s">
        <v>13</v>
      </c>
      <c r="F59" s="744" t="s">
        <v>483</v>
      </c>
      <c r="G59" s="743" t="s">
        <v>643</v>
      </c>
      <c r="H59" s="745" t="s">
        <v>642</v>
      </c>
      <c r="I59" s="737">
        <v>0.125</v>
      </c>
      <c r="J59" s="747"/>
      <c r="K59" s="747"/>
      <c r="L59" s="747"/>
      <c r="M59" s="747" t="s">
        <v>120</v>
      </c>
      <c r="N59" s="739"/>
      <c r="O59" s="739"/>
      <c r="P59" s="739"/>
      <c r="Q59" s="739"/>
      <c r="R59" s="739"/>
      <c r="S59" s="739"/>
      <c r="T59" s="742">
        <f t="shared" si="0"/>
        <v>0</v>
      </c>
    </row>
    <row r="60" spans="1:20" ht="14.25" customHeight="1">
      <c r="A60" s="730" t="s">
        <v>9</v>
      </c>
      <c r="B60" s="730" t="s">
        <v>9</v>
      </c>
      <c r="C60" s="731">
        <v>2012</v>
      </c>
      <c r="D60" s="744" t="s">
        <v>24</v>
      </c>
      <c r="E60" s="733" t="s">
        <v>13</v>
      </c>
      <c r="F60" s="744" t="s">
        <v>483</v>
      </c>
      <c r="G60" s="743" t="s">
        <v>644</v>
      </c>
      <c r="H60" s="745" t="s">
        <v>640</v>
      </c>
      <c r="I60" s="737">
        <v>0.125</v>
      </c>
      <c r="J60" s="738"/>
      <c r="K60" s="738"/>
      <c r="L60" s="738"/>
      <c r="M60" s="747" t="s">
        <v>120</v>
      </c>
      <c r="N60" s="739"/>
      <c r="O60" s="739"/>
      <c r="P60" s="739"/>
      <c r="Q60" s="739"/>
      <c r="R60" s="739"/>
      <c r="S60" s="739"/>
      <c r="T60" s="742">
        <f t="shared" si="0"/>
        <v>0</v>
      </c>
    </row>
    <row r="61" spans="1:20" ht="14.25" customHeight="1">
      <c r="A61" s="730" t="s">
        <v>9</v>
      </c>
      <c r="B61" s="730" t="s">
        <v>9</v>
      </c>
      <c r="C61" s="731">
        <v>2012</v>
      </c>
      <c r="D61" s="744" t="s">
        <v>24</v>
      </c>
      <c r="E61" s="733" t="s">
        <v>13</v>
      </c>
      <c r="F61" s="744" t="s">
        <v>483</v>
      </c>
      <c r="G61" s="743" t="s">
        <v>645</v>
      </c>
      <c r="H61" s="745" t="s">
        <v>642</v>
      </c>
      <c r="I61" s="737">
        <v>0.125</v>
      </c>
      <c r="J61" s="738"/>
      <c r="K61" s="738"/>
      <c r="L61" s="738"/>
      <c r="M61" s="747" t="s">
        <v>120</v>
      </c>
      <c r="N61" s="739"/>
      <c r="O61" s="739"/>
      <c r="P61" s="739"/>
      <c r="Q61" s="739"/>
      <c r="R61" s="739"/>
      <c r="S61" s="739"/>
      <c r="T61" s="742">
        <f t="shared" si="0"/>
        <v>0</v>
      </c>
    </row>
    <row r="62" spans="1:20" ht="14.25" customHeight="1">
      <c r="A62" s="730" t="s">
        <v>9</v>
      </c>
      <c r="B62" s="730" t="s">
        <v>9</v>
      </c>
      <c r="C62" s="731">
        <v>2012</v>
      </c>
      <c r="D62" s="744" t="s">
        <v>24</v>
      </c>
      <c r="E62" s="733" t="s">
        <v>13</v>
      </c>
      <c r="F62" s="744" t="s">
        <v>483</v>
      </c>
      <c r="G62" s="743" t="s">
        <v>646</v>
      </c>
      <c r="H62" s="745" t="s">
        <v>642</v>
      </c>
      <c r="I62" s="737">
        <v>0.125</v>
      </c>
      <c r="J62" s="738"/>
      <c r="K62" s="738">
        <v>146</v>
      </c>
      <c r="L62" s="738"/>
      <c r="M62" s="747" t="s">
        <v>120</v>
      </c>
      <c r="N62" s="739">
        <v>26</v>
      </c>
      <c r="O62" s="739"/>
      <c r="P62" s="739"/>
      <c r="Q62" s="739"/>
      <c r="R62" s="739">
        <v>8</v>
      </c>
      <c r="S62" s="739"/>
      <c r="T62" s="742">
        <f t="shared" si="0"/>
        <v>34</v>
      </c>
    </row>
    <row r="63" spans="1:20" ht="14.25" customHeight="1">
      <c r="A63" s="730" t="s">
        <v>9</v>
      </c>
      <c r="B63" s="730" t="s">
        <v>9</v>
      </c>
      <c r="C63" s="731">
        <v>2012</v>
      </c>
      <c r="D63" s="744" t="s">
        <v>24</v>
      </c>
      <c r="E63" s="733" t="s">
        <v>13</v>
      </c>
      <c r="F63" s="744" t="s">
        <v>483</v>
      </c>
      <c r="G63" s="743" t="s">
        <v>723</v>
      </c>
      <c r="H63" s="745" t="s">
        <v>642</v>
      </c>
      <c r="I63" s="737">
        <v>0.125</v>
      </c>
      <c r="J63" s="747"/>
      <c r="K63" s="747">
        <v>1</v>
      </c>
      <c r="L63" s="747"/>
      <c r="M63" s="747" t="s">
        <v>120</v>
      </c>
      <c r="N63" s="739"/>
      <c r="O63" s="739"/>
      <c r="P63" s="739"/>
      <c r="Q63" s="739"/>
      <c r="R63" s="739"/>
      <c r="S63" s="739"/>
      <c r="T63" s="742">
        <f t="shared" si="0"/>
        <v>0</v>
      </c>
    </row>
    <row r="64" spans="1:20" ht="14.25" customHeight="1">
      <c r="A64" s="730" t="s">
        <v>9</v>
      </c>
      <c r="B64" s="730" t="s">
        <v>9</v>
      </c>
      <c r="C64" s="731">
        <v>2012</v>
      </c>
      <c r="D64" s="744" t="s">
        <v>24</v>
      </c>
      <c r="E64" s="733" t="s">
        <v>13</v>
      </c>
      <c r="F64" s="744" t="s">
        <v>483</v>
      </c>
      <c r="G64" s="743" t="s">
        <v>648</v>
      </c>
      <c r="H64" s="745" t="s">
        <v>642</v>
      </c>
      <c r="I64" s="737">
        <v>0.125</v>
      </c>
      <c r="J64" s="738"/>
      <c r="K64" s="738"/>
      <c r="L64" s="738"/>
      <c r="M64" s="747" t="s">
        <v>120</v>
      </c>
      <c r="N64" s="739"/>
      <c r="O64" s="739"/>
      <c r="P64" s="739"/>
      <c r="Q64" s="739"/>
      <c r="R64" s="739"/>
      <c r="S64" s="739"/>
      <c r="T64" s="742">
        <f t="shared" si="0"/>
        <v>0</v>
      </c>
    </row>
    <row r="65" spans="1:21">
      <c r="A65" s="730" t="s">
        <v>9</v>
      </c>
      <c r="B65" s="730" t="s">
        <v>9</v>
      </c>
      <c r="C65" s="731">
        <v>2012</v>
      </c>
      <c r="D65" s="744" t="s">
        <v>24</v>
      </c>
      <c r="E65" s="733" t="s">
        <v>13</v>
      </c>
      <c r="F65" s="744" t="s">
        <v>483</v>
      </c>
      <c r="G65" s="743" t="s">
        <v>649</v>
      </c>
      <c r="H65" s="745" t="s">
        <v>642</v>
      </c>
      <c r="I65" s="737">
        <v>0.125</v>
      </c>
      <c r="J65" s="738"/>
      <c r="K65" s="738"/>
      <c r="L65" s="738"/>
      <c r="M65" s="747" t="s">
        <v>120</v>
      </c>
      <c r="N65" s="739"/>
      <c r="O65" s="739"/>
      <c r="P65" s="739"/>
      <c r="Q65" s="739"/>
      <c r="R65" s="739"/>
      <c r="S65" s="739"/>
      <c r="T65" s="742">
        <f t="shared" si="0"/>
        <v>0</v>
      </c>
    </row>
    <row r="66" spans="1:21">
      <c r="A66" s="730" t="s">
        <v>9</v>
      </c>
      <c r="B66" s="730" t="s">
        <v>9</v>
      </c>
      <c r="C66" s="731">
        <v>2012</v>
      </c>
      <c r="D66" s="744" t="s">
        <v>24</v>
      </c>
      <c r="E66" s="733" t="s">
        <v>13</v>
      </c>
      <c r="F66" s="744" t="s">
        <v>483</v>
      </c>
      <c r="G66" s="743" t="s">
        <v>650</v>
      </c>
      <c r="H66" s="745" t="s">
        <v>640</v>
      </c>
      <c r="I66" s="737">
        <v>0.125</v>
      </c>
      <c r="J66" s="738"/>
      <c r="K66" s="738">
        <v>374</v>
      </c>
      <c r="L66" s="738"/>
      <c r="M66" s="747" t="s">
        <v>120</v>
      </c>
      <c r="N66" s="739">
        <v>401</v>
      </c>
      <c r="O66" s="739" t="s">
        <v>1079</v>
      </c>
      <c r="P66" s="739">
        <v>66</v>
      </c>
      <c r="Q66" s="739" t="s">
        <v>1080</v>
      </c>
      <c r="R66" s="739">
        <v>14</v>
      </c>
      <c r="S66" s="739"/>
      <c r="T66" s="742">
        <f t="shared" si="0"/>
        <v>481</v>
      </c>
    </row>
    <row r="67" spans="1:21">
      <c r="A67" s="730" t="s">
        <v>9</v>
      </c>
      <c r="B67" s="730" t="s">
        <v>9</v>
      </c>
      <c r="C67" s="731">
        <v>2012</v>
      </c>
      <c r="D67" s="744" t="s">
        <v>24</v>
      </c>
      <c r="E67" s="733" t="s">
        <v>13</v>
      </c>
      <c r="F67" s="744" t="s">
        <v>483</v>
      </c>
      <c r="G67" s="743" t="s">
        <v>1072</v>
      </c>
      <c r="H67" s="745" t="s">
        <v>642</v>
      </c>
      <c r="I67" s="737">
        <v>0.125</v>
      </c>
      <c r="J67" s="738"/>
      <c r="K67" s="738">
        <v>17</v>
      </c>
      <c r="L67" s="748"/>
      <c r="M67" s="747" t="s">
        <v>120</v>
      </c>
      <c r="N67" s="739"/>
      <c r="O67" s="739"/>
      <c r="P67" s="739">
        <v>32</v>
      </c>
      <c r="Q67" s="739"/>
      <c r="R67" s="739">
        <v>6</v>
      </c>
      <c r="S67" s="739"/>
      <c r="T67" s="742">
        <f t="shared" si="0"/>
        <v>38</v>
      </c>
    </row>
    <row r="68" spans="1:21" ht="25.5">
      <c r="A68" s="730" t="s">
        <v>9</v>
      </c>
      <c r="B68" s="730" t="s">
        <v>9</v>
      </c>
      <c r="C68" s="731">
        <v>2012</v>
      </c>
      <c r="D68" s="744" t="s">
        <v>24</v>
      </c>
      <c r="E68" s="733" t="s">
        <v>13</v>
      </c>
      <c r="F68" s="744" t="s">
        <v>483</v>
      </c>
      <c r="G68" s="743" t="s">
        <v>651</v>
      </c>
      <c r="H68" s="745" t="s">
        <v>642</v>
      </c>
      <c r="I68" s="737">
        <v>0.125</v>
      </c>
      <c r="J68" s="738"/>
      <c r="K68" s="738"/>
      <c r="L68" s="738"/>
      <c r="M68" s="747" t="s">
        <v>120</v>
      </c>
      <c r="N68" s="739"/>
      <c r="O68" s="739"/>
      <c r="P68" s="739"/>
      <c r="Q68" s="739"/>
      <c r="R68" s="739"/>
      <c r="S68" s="739"/>
      <c r="T68" s="742">
        <f t="shared" si="0"/>
        <v>0</v>
      </c>
    </row>
    <row r="69" spans="1:21">
      <c r="A69" s="730" t="s">
        <v>9</v>
      </c>
      <c r="B69" s="730" t="s">
        <v>9</v>
      </c>
      <c r="C69" s="731">
        <v>2012</v>
      </c>
      <c r="D69" s="744" t="s">
        <v>24</v>
      </c>
      <c r="E69" s="733" t="s">
        <v>13</v>
      </c>
      <c r="F69" s="744" t="s">
        <v>483</v>
      </c>
      <c r="G69" s="743" t="s">
        <v>133</v>
      </c>
      <c r="H69" s="745" t="s">
        <v>640</v>
      </c>
      <c r="I69" s="737">
        <v>0.125</v>
      </c>
      <c r="J69" s="738"/>
      <c r="K69" s="738"/>
      <c r="L69" s="738"/>
      <c r="M69" s="747" t="s">
        <v>120</v>
      </c>
      <c r="N69" s="739"/>
      <c r="O69" s="739"/>
      <c r="P69" s="739"/>
      <c r="Q69" s="739"/>
      <c r="R69" s="739"/>
      <c r="S69" s="739"/>
      <c r="T69" s="742">
        <f t="shared" si="0"/>
        <v>0</v>
      </c>
    </row>
    <row r="70" spans="1:21">
      <c r="A70" s="730" t="s">
        <v>9</v>
      </c>
      <c r="B70" s="730" t="s">
        <v>9</v>
      </c>
      <c r="C70" s="731">
        <v>2012</v>
      </c>
      <c r="D70" s="744" t="s">
        <v>24</v>
      </c>
      <c r="E70" s="733" t="s">
        <v>13</v>
      </c>
      <c r="F70" s="744" t="s">
        <v>483</v>
      </c>
      <c r="G70" s="743" t="s">
        <v>652</v>
      </c>
      <c r="H70" s="745" t="s">
        <v>640</v>
      </c>
      <c r="I70" s="737">
        <v>0.125</v>
      </c>
      <c r="J70" s="738"/>
      <c r="K70" s="738">
        <v>353</v>
      </c>
      <c r="L70" s="738"/>
      <c r="M70" s="747" t="s">
        <v>120</v>
      </c>
      <c r="N70" s="739"/>
      <c r="O70" s="739"/>
      <c r="P70" s="739"/>
      <c r="Q70" s="739"/>
      <c r="R70" s="739">
        <v>9</v>
      </c>
      <c r="S70" s="739"/>
      <c r="T70" s="742">
        <f t="shared" ref="T70:T133" si="1">N70+P70+R70</f>
        <v>9</v>
      </c>
    </row>
    <row r="71" spans="1:21">
      <c r="A71" s="730" t="s">
        <v>9</v>
      </c>
      <c r="B71" s="730" t="s">
        <v>9</v>
      </c>
      <c r="C71" s="731">
        <v>2012</v>
      </c>
      <c r="D71" s="744" t="s">
        <v>24</v>
      </c>
      <c r="E71" s="733" t="s">
        <v>13</v>
      </c>
      <c r="F71" s="744" t="s">
        <v>483</v>
      </c>
      <c r="G71" s="743" t="s">
        <v>653</v>
      </c>
      <c r="H71" s="745" t="s">
        <v>642</v>
      </c>
      <c r="I71" s="737">
        <v>0.125</v>
      </c>
      <c r="J71" s="738"/>
      <c r="K71" s="738"/>
      <c r="L71" s="738"/>
      <c r="M71" s="747" t="s">
        <v>120</v>
      </c>
      <c r="N71" s="739"/>
      <c r="O71" s="739"/>
      <c r="P71" s="739"/>
      <c r="Q71" s="739"/>
      <c r="R71" s="739"/>
      <c r="S71" s="739"/>
      <c r="T71" s="742">
        <f t="shared" si="1"/>
        <v>0</v>
      </c>
    </row>
    <row r="72" spans="1:21">
      <c r="A72" s="730" t="s">
        <v>9</v>
      </c>
      <c r="B72" s="730" t="s">
        <v>9</v>
      </c>
      <c r="C72" s="731">
        <v>2012</v>
      </c>
      <c r="D72" s="753" t="s">
        <v>26</v>
      </c>
      <c r="E72" s="733" t="s">
        <v>13</v>
      </c>
      <c r="F72" s="754" t="s">
        <v>488</v>
      </c>
      <c r="G72" s="751" t="s">
        <v>1197</v>
      </c>
      <c r="H72" s="736" t="s">
        <v>655</v>
      </c>
      <c r="I72" s="737"/>
      <c r="J72" s="738"/>
      <c r="K72" s="738"/>
      <c r="L72" s="738"/>
      <c r="M72" s="747" t="s">
        <v>120</v>
      </c>
      <c r="N72" s="739"/>
      <c r="O72" s="739"/>
      <c r="P72" s="739"/>
      <c r="Q72" s="739"/>
      <c r="R72" s="750">
        <v>1</v>
      </c>
      <c r="S72" s="739"/>
      <c r="T72" s="742">
        <f t="shared" si="1"/>
        <v>1</v>
      </c>
    </row>
    <row r="73" spans="1:21">
      <c r="A73" s="730" t="s">
        <v>9</v>
      </c>
      <c r="B73" s="730" t="s">
        <v>9</v>
      </c>
      <c r="C73" s="731">
        <v>2012</v>
      </c>
      <c r="D73" s="753" t="s">
        <v>26</v>
      </c>
      <c r="E73" s="733" t="s">
        <v>13</v>
      </c>
      <c r="F73" s="754" t="s">
        <v>488</v>
      </c>
      <c r="G73" s="751" t="s">
        <v>1107</v>
      </c>
      <c r="H73" s="736" t="s">
        <v>655</v>
      </c>
      <c r="I73" s="737"/>
      <c r="J73" s="738"/>
      <c r="K73" s="738"/>
      <c r="L73" s="738"/>
      <c r="M73" s="747" t="s">
        <v>120</v>
      </c>
      <c r="N73" s="739"/>
      <c r="O73" s="739"/>
      <c r="P73" s="739"/>
      <c r="Q73" s="739"/>
      <c r="R73" s="750">
        <v>9</v>
      </c>
      <c r="S73" s="739"/>
      <c r="T73" s="742">
        <f t="shared" si="1"/>
        <v>9</v>
      </c>
    </row>
    <row r="74" spans="1:21">
      <c r="A74" s="730" t="s">
        <v>9</v>
      </c>
      <c r="B74" s="730" t="s">
        <v>9</v>
      </c>
      <c r="C74" s="731">
        <v>2012</v>
      </c>
      <c r="D74" s="753" t="s">
        <v>26</v>
      </c>
      <c r="E74" s="733" t="s">
        <v>13</v>
      </c>
      <c r="F74" s="754" t="s">
        <v>488</v>
      </c>
      <c r="G74" s="751" t="s">
        <v>1198</v>
      </c>
      <c r="H74" s="736" t="s">
        <v>655</v>
      </c>
      <c r="I74" s="755"/>
      <c r="J74" s="755"/>
      <c r="K74" s="755"/>
      <c r="L74" s="755"/>
      <c r="M74" s="747" t="s">
        <v>120</v>
      </c>
      <c r="N74" s="756"/>
      <c r="O74" s="756"/>
      <c r="P74" s="756"/>
      <c r="Q74" s="756"/>
      <c r="R74" s="750">
        <v>1</v>
      </c>
      <c r="S74" s="739"/>
      <c r="T74" s="742">
        <f t="shared" si="1"/>
        <v>1</v>
      </c>
    </row>
    <row r="75" spans="1:21">
      <c r="A75" s="730" t="s">
        <v>9</v>
      </c>
      <c r="B75" s="730" t="s">
        <v>9</v>
      </c>
      <c r="C75" s="731">
        <v>2012</v>
      </c>
      <c r="D75" s="753" t="s">
        <v>26</v>
      </c>
      <c r="E75" s="733" t="s">
        <v>13</v>
      </c>
      <c r="F75" s="754" t="s">
        <v>488</v>
      </c>
      <c r="G75" s="751" t="s">
        <v>1199</v>
      </c>
      <c r="H75" s="736" t="s">
        <v>655</v>
      </c>
      <c r="I75" s="755"/>
      <c r="J75" s="755"/>
      <c r="K75" s="755"/>
      <c r="L75" s="755"/>
      <c r="M75" s="747" t="s">
        <v>120</v>
      </c>
      <c r="N75" s="756"/>
      <c r="O75" s="756"/>
      <c r="P75" s="756"/>
      <c r="Q75" s="756"/>
      <c r="R75" s="750">
        <v>1</v>
      </c>
      <c r="S75" s="739"/>
      <c r="T75" s="742">
        <f t="shared" si="1"/>
        <v>1</v>
      </c>
    </row>
    <row r="76" spans="1:21">
      <c r="A76" s="730" t="s">
        <v>9</v>
      </c>
      <c r="B76" s="730" t="s">
        <v>9</v>
      </c>
      <c r="C76" s="731">
        <v>2012</v>
      </c>
      <c r="D76" s="753" t="s">
        <v>26</v>
      </c>
      <c r="E76" s="733" t="s">
        <v>13</v>
      </c>
      <c r="F76" s="754" t="s">
        <v>488</v>
      </c>
      <c r="G76" s="743" t="s">
        <v>656</v>
      </c>
      <c r="H76" s="745" t="s">
        <v>642</v>
      </c>
      <c r="I76" s="737">
        <v>0.125</v>
      </c>
      <c r="J76" s="738"/>
      <c r="K76" s="738">
        <v>0</v>
      </c>
      <c r="L76" s="738"/>
      <c r="M76" s="747" t="s">
        <v>120</v>
      </c>
      <c r="N76" s="739"/>
      <c r="O76" s="739"/>
      <c r="P76" s="739"/>
      <c r="Q76" s="739"/>
      <c r="R76" s="739"/>
      <c r="S76" s="739"/>
      <c r="T76" s="742">
        <f t="shared" si="1"/>
        <v>0</v>
      </c>
    </row>
    <row r="77" spans="1:21">
      <c r="A77" s="730" t="s">
        <v>9</v>
      </c>
      <c r="B77" s="730" t="s">
        <v>9</v>
      </c>
      <c r="C77" s="731">
        <v>2012</v>
      </c>
      <c r="D77" s="753" t="s">
        <v>26</v>
      </c>
      <c r="E77" s="733" t="s">
        <v>13</v>
      </c>
      <c r="F77" s="754" t="s">
        <v>488</v>
      </c>
      <c r="G77" s="751" t="s">
        <v>1201</v>
      </c>
      <c r="H77" s="736" t="s">
        <v>655</v>
      </c>
      <c r="I77" s="737"/>
      <c r="J77" s="738"/>
      <c r="K77" s="738"/>
      <c r="L77" s="738"/>
      <c r="M77" s="747" t="s">
        <v>120</v>
      </c>
      <c r="N77" s="739"/>
      <c r="O77" s="739"/>
      <c r="P77" s="750">
        <v>13</v>
      </c>
      <c r="Q77" s="750">
        <v>4.4999999999999998E-2</v>
      </c>
      <c r="R77" s="750">
        <v>3</v>
      </c>
      <c r="S77" s="739"/>
      <c r="T77" s="742">
        <f t="shared" si="1"/>
        <v>16</v>
      </c>
      <c r="U77" s="718">
        <v>0.14000000000000001</v>
      </c>
    </row>
    <row r="78" spans="1:21">
      <c r="A78" s="730" t="s">
        <v>9</v>
      </c>
      <c r="B78" s="730" t="s">
        <v>9</v>
      </c>
      <c r="C78" s="731">
        <v>2012</v>
      </c>
      <c r="D78" s="753" t="s">
        <v>26</v>
      </c>
      <c r="E78" s="733" t="s">
        <v>13</v>
      </c>
      <c r="F78" s="744" t="s">
        <v>488</v>
      </c>
      <c r="G78" s="743" t="s">
        <v>639</v>
      </c>
      <c r="H78" s="745" t="s">
        <v>640</v>
      </c>
      <c r="I78" s="737">
        <v>0.125</v>
      </c>
      <c r="J78" s="738"/>
      <c r="K78" s="738">
        <v>1400</v>
      </c>
      <c r="L78" s="738"/>
      <c r="M78" s="747" t="s">
        <v>120</v>
      </c>
      <c r="N78" s="739">
        <v>1544</v>
      </c>
      <c r="O78" s="739" t="s">
        <v>1081</v>
      </c>
      <c r="P78" s="739"/>
      <c r="Q78" s="739"/>
      <c r="R78" s="750">
        <v>2</v>
      </c>
      <c r="S78" s="739"/>
      <c r="T78" s="742">
        <f t="shared" si="1"/>
        <v>1546</v>
      </c>
    </row>
    <row r="79" spans="1:21">
      <c r="A79" s="730" t="s">
        <v>9</v>
      </c>
      <c r="B79" s="730" t="s">
        <v>9</v>
      </c>
      <c r="C79" s="731">
        <v>2012</v>
      </c>
      <c r="D79" s="753" t="s">
        <v>26</v>
      </c>
      <c r="E79" s="733" t="s">
        <v>13</v>
      </c>
      <c r="F79" s="754" t="s">
        <v>488</v>
      </c>
      <c r="G79" s="749" t="s">
        <v>1203</v>
      </c>
      <c r="H79" s="736" t="s">
        <v>655</v>
      </c>
      <c r="I79" s="737"/>
      <c r="J79" s="738"/>
      <c r="K79" s="738"/>
      <c r="L79" s="738"/>
      <c r="M79" s="747" t="s">
        <v>120</v>
      </c>
      <c r="N79" s="739"/>
      <c r="O79" s="739"/>
      <c r="P79" s="739"/>
      <c r="Q79" s="739"/>
      <c r="R79" s="750">
        <v>1394</v>
      </c>
      <c r="S79" s="739">
        <v>6.0000000000000001E-3</v>
      </c>
      <c r="T79" s="742">
        <f t="shared" si="1"/>
        <v>1394</v>
      </c>
      <c r="U79" s="746">
        <v>1.76</v>
      </c>
    </row>
    <row r="80" spans="1:21">
      <c r="A80" s="730" t="s">
        <v>9</v>
      </c>
      <c r="B80" s="730" t="s">
        <v>9</v>
      </c>
      <c r="C80" s="731">
        <v>2012</v>
      </c>
      <c r="D80" s="753" t="s">
        <v>26</v>
      </c>
      <c r="E80" s="733" t="s">
        <v>13</v>
      </c>
      <c r="F80" s="754" t="s">
        <v>488</v>
      </c>
      <c r="G80" s="749" t="s">
        <v>1204</v>
      </c>
      <c r="H80" s="736" t="s">
        <v>655</v>
      </c>
      <c r="I80" s="737"/>
      <c r="J80" s="738"/>
      <c r="K80" s="738"/>
      <c r="L80" s="738"/>
      <c r="M80" s="747" t="s">
        <v>120</v>
      </c>
      <c r="N80" s="739"/>
      <c r="O80" s="739"/>
      <c r="P80" s="739"/>
      <c r="Q80" s="739"/>
      <c r="R80" s="750">
        <v>239</v>
      </c>
      <c r="S80" s="739">
        <v>8.9999999999999993E-3</v>
      </c>
      <c r="T80" s="742">
        <f t="shared" si="1"/>
        <v>239</v>
      </c>
      <c r="U80" s="746">
        <v>1.35</v>
      </c>
    </row>
    <row r="81" spans="1:21" ht="14.25" customHeight="1">
      <c r="A81" s="730" t="s">
        <v>9</v>
      </c>
      <c r="B81" s="730" t="s">
        <v>9</v>
      </c>
      <c r="C81" s="731">
        <v>2012</v>
      </c>
      <c r="D81" s="753" t="s">
        <v>26</v>
      </c>
      <c r="E81" s="733" t="s">
        <v>13</v>
      </c>
      <c r="F81" s="754" t="s">
        <v>488</v>
      </c>
      <c r="G81" s="749" t="s">
        <v>1205</v>
      </c>
      <c r="H81" s="736" t="s">
        <v>655</v>
      </c>
      <c r="I81" s="737"/>
      <c r="J81" s="738"/>
      <c r="K81" s="738"/>
      <c r="L81" s="738"/>
      <c r="M81" s="747" t="s">
        <v>120</v>
      </c>
      <c r="N81" s="739"/>
      <c r="O81" s="739"/>
      <c r="P81" s="739"/>
      <c r="Q81" s="739"/>
      <c r="R81" s="750">
        <v>376</v>
      </c>
      <c r="S81" s="739">
        <v>8.0000000000000002E-3</v>
      </c>
      <c r="T81" s="742">
        <f t="shared" si="1"/>
        <v>376</v>
      </c>
      <c r="U81" s="746">
        <v>1.1000000000000001</v>
      </c>
    </row>
    <row r="82" spans="1:21" ht="14.25" customHeight="1">
      <c r="A82" s="730" t="s">
        <v>9</v>
      </c>
      <c r="B82" s="730" t="s">
        <v>9</v>
      </c>
      <c r="C82" s="731">
        <v>2012</v>
      </c>
      <c r="D82" s="753" t="s">
        <v>26</v>
      </c>
      <c r="E82" s="733" t="s">
        <v>13</v>
      </c>
      <c r="F82" s="754" t="s">
        <v>488</v>
      </c>
      <c r="G82" s="751" t="s">
        <v>1206</v>
      </c>
      <c r="H82" s="736" t="s">
        <v>655</v>
      </c>
      <c r="I82" s="737"/>
      <c r="J82" s="738"/>
      <c r="K82" s="738"/>
      <c r="L82" s="738"/>
      <c r="M82" s="747" t="s">
        <v>120</v>
      </c>
      <c r="N82" s="739"/>
      <c r="O82" s="739"/>
      <c r="P82" s="750"/>
      <c r="Q82" s="750"/>
      <c r="R82" s="750">
        <v>61</v>
      </c>
      <c r="S82" s="739">
        <v>1.2E-2</v>
      </c>
      <c r="T82" s="742">
        <f t="shared" si="1"/>
        <v>61</v>
      </c>
      <c r="U82" s="746">
        <v>0.96</v>
      </c>
    </row>
    <row r="83" spans="1:21" ht="14.25" customHeight="1">
      <c r="A83" s="730" t="s">
        <v>9</v>
      </c>
      <c r="B83" s="730" t="s">
        <v>9</v>
      </c>
      <c r="C83" s="731">
        <v>2012</v>
      </c>
      <c r="D83" s="753" t="s">
        <v>26</v>
      </c>
      <c r="E83" s="733" t="s">
        <v>13</v>
      </c>
      <c r="F83" s="754" t="s">
        <v>488</v>
      </c>
      <c r="G83" s="751" t="s">
        <v>1207</v>
      </c>
      <c r="H83" s="736" t="s">
        <v>655</v>
      </c>
      <c r="I83" s="737"/>
      <c r="J83" s="738"/>
      <c r="K83" s="738"/>
      <c r="L83" s="738"/>
      <c r="M83" s="747" t="s">
        <v>120</v>
      </c>
      <c r="N83" s="739"/>
      <c r="O83" s="739"/>
      <c r="P83" s="750"/>
      <c r="Q83" s="750"/>
      <c r="R83" s="750">
        <v>10</v>
      </c>
      <c r="S83" s="739">
        <v>1.7999999999999999E-2</v>
      </c>
      <c r="T83" s="742">
        <f t="shared" si="1"/>
        <v>10</v>
      </c>
      <c r="U83" s="718">
        <v>1.8</v>
      </c>
    </row>
    <row r="84" spans="1:21" ht="14.25" customHeight="1">
      <c r="A84" s="730" t="s">
        <v>9</v>
      </c>
      <c r="B84" s="730" t="s">
        <v>9</v>
      </c>
      <c r="C84" s="731">
        <v>2012</v>
      </c>
      <c r="D84" s="753" t="s">
        <v>26</v>
      </c>
      <c r="E84" s="733" t="s">
        <v>13</v>
      </c>
      <c r="F84" s="754" t="s">
        <v>488</v>
      </c>
      <c r="G84" s="751" t="s">
        <v>810</v>
      </c>
      <c r="H84" s="736" t="s">
        <v>655</v>
      </c>
      <c r="I84" s="737"/>
      <c r="J84" s="738"/>
      <c r="K84" s="738"/>
      <c r="L84" s="738"/>
      <c r="M84" s="747" t="s">
        <v>120</v>
      </c>
      <c r="N84" s="739"/>
      <c r="O84" s="739"/>
      <c r="P84" s="750">
        <v>5</v>
      </c>
      <c r="Q84" s="750"/>
      <c r="R84" s="750"/>
      <c r="S84" s="739"/>
      <c r="T84" s="742">
        <f t="shared" si="1"/>
        <v>5</v>
      </c>
    </row>
    <row r="85" spans="1:21" ht="14.25" customHeight="1">
      <c r="A85" s="730" t="s">
        <v>9</v>
      </c>
      <c r="B85" s="730" t="s">
        <v>9</v>
      </c>
      <c r="C85" s="731">
        <v>2012</v>
      </c>
      <c r="D85" s="753" t="s">
        <v>26</v>
      </c>
      <c r="E85" s="733" t="s">
        <v>13</v>
      </c>
      <c r="F85" s="754" t="s">
        <v>488</v>
      </c>
      <c r="G85" s="751" t="s">
        <v>1208</v>
      </c>
      <c r="H85" s="736" t="s">
        <v>655</v>
      </c>
      <c r="I85" s="737"/>
      <c r="J85" s="738"/>
      <c r="K85" s="738"/>
      <c r="L85" s="738"/>
      <c r="M85" s="747" t="s">
        <v>120</v>
      </c>
      <c r="N85" s="739"/>
      <c r="O85" s="739"/>
      <c r="P85" s="750"/>
      <c r="Q85" s="750"/>
      <c r="R85" s="750">
        <v>1</v>
      </c>
      <c r="S85" s="739"/>
      <c r="T85" s="742">
        <f t="shared" si="1"/>
        <v>1</v>
      </c>
    </row>
    <row r="86" spans="1:21" ht="14.25" customHeight="1">
      <c r="A86" s="730" t="s">
        <v>9</v>
      </c>
      <c r="B86" s="730" t="s">
        <v>9</v>
      </c>
      <c r="C86" s="731">
        <v>2012</v>
      </c>
      <c r="D86" s="753" t="s">
        <v>26</v>
      </c>
      <c r="E86" s="733" t="s">
        <v>13</v>
      </c>
      <c r="F86" s="754" t="s">
        <v>488</v>
      </c>
      <c r="G86" s="751" t="s">
        <v>1209</v>
      </c>
      <c r="H86" s="736" t="s">
        <v>655</v>
      </c>
      <c r="I86" s="737"/>
      <c r="J86" s="738"/>
      <c r="K86" s="738"/>
      <c r="L86" s="738"/>
      <c r="M86" s="747" t="s">
        <v>120</v>
      </c>
      <c r="N86" s="739"/>
      <c r="O86" s="739"/>
      <c r="P86" s="750"/>
      <c r="Q86" s="750"/>
      <c r="R86" s="750">
        <v>87</v>
      </c>
      <c r="S86" s="739">
        <v>1.7000000000000001E-2</v>
      </c>
      <c r="T86" s="742">
        <f t="shared" si="1"/>
        <v>87</v>
      </c>
      <c r="U86" s="718">
        <v>0.92</v>
      </c>
    </row>
    <row r="87" spans="1:21" ht="14.25" customHeight="1">
      <c r="A87" s="730" t="s">
        <v>9</v>
      </c>
      <c r="B87" s="730" t="s">
        <v>9</v>
      </c>
      <c r="C87" s="731">
        <v>2012</v>
      </c>
      <c r="D87" s="753" t="s">
        <v>26</v>
      </c>
      <c r="E87" s="733" t="s">
        <v>13</v>
      </c>
      <c r="F87" s="754" t="s">
        <v>488</v>
      </c>
      <c r="G87" s="751" t="s">
        <v>1210</v>
      </c>
      <c r="H87" s="736" t="s">
        <v>655</v>
      </c>
      <c r="I87" s="737"/>
      <c r="J87" s="738"/>
      <c r="K87" s="738"/>
      <c r="L87" s="738"/>
      <c r="M87" s="747" t="s">
        <v>120</v>
      </c>
      <c r="N87" s="739"/>
      <c r="O87" s="739"/>
      <c r="P87" s="750"/>
      <c r="Q87" s="750"/>
      <c r="R87" s="750">
        <v>394</v>
      </c>
      <c r="S87" s="739">
        <v>7.0000000000000001E-3</v>
      </c>
      <c r="T87" s="742">
        <f t="shared" si="1"/>
        <v>394</v>
      </c>
      <c r="U87" s="718">
        <v>0.62</v>
      </c>
    </row>
    <row r="88" spans="1:21" ht="14.25" customHeight="1">
      <c r="A88" s="730" t="s">
        <v>9</v>
      </c>
      <c r="B88" s="730" t="s">
        <v>9</v>
      </c>
      <c r="C88" s="731">
        <v>2012</v>
      </c>
      <c r="D88" s="753" t="s">
        <v>26</v>
      </c>
      <c r="E88" s="733" t="s">
        <v>13</v>
      </c>
      <c r="F88" s="754" t="s">
        <v>488</v>
      </c>
      <c r="G88" s="751" t="s">
        <v>1211</v>
      </c>
      <c r="H88" s="736" t="s">
        <v>655</v>
      </c>
      <c r="I88" s="737"/>
      <c r="J88" s="738"/>
      <c r="K88" s="738"/>
      <c r="L88" s="738"/>
      <c r="M88" s="747" t="s">
        <v>120</v>
      </c>
      <c r="N88" s="739"/>
      <c r="O88" s="739"/>
      <c r="P88" s="750"/>
      <c r="Q88" s="750"/>
      <c r="R88" s="750">
        <v>1</v>
      </c>
      <c r="S88" s="739"/>
      <c r="T88" s="742">
        <f t="shared" si="1"/>
        <v>1</v>
      </c>
    </row>
    <row r="89" spans="1:21" ht="14.25" customHeight="1">
      <c r="A89" s="730" t="s">
        <v>9</v>
      </c>
      <c r="B89" s="730" t="s">
        <v>9</v>
      </c>
      <c r="C89" s="731">
        <v>2012</v>
      </c>
      <c r="D89" s="753" t="s">
        <v>26</v>
      </c>
      <c r="E89" s="733" t="s">
        <v>13</v>
      </c>
      <c r="F89" s="754" t="s">
        <v>488</v>
      </c>
      <c r="G89" s="751" t="s">
        <v>1212</v>
      </c>
      <c r="H89" s="736" t="s">
        <v>655</v>
      </c>
      <c r="I89" s="737"/>
      <c r="J89" s="738"/>
      <c r="K89" s="738"/>
      <c r="L89" s="738"/>
      <c r="M89" s="747" t="s">
        <v>120</v>
      </c>
      <c r="N89" s="739"/>
      <c r="O89" s="739"/>
      <c r="P89" s="750">
        <v>3</v>
      </c>
      <c r="Q89" s="750"/>
      <c r="R89" s="750">
        <v>12</v>
      </c>
      <c r="S89" s="739">
        <v>0.03</v>
      </c>
      <c r="T89" s="742">
        <f t="shared" si="1"/>
        <v>15</v>
      </c>
      <c r="U89" s="718">
        <v>1.8</v>
      </c>
    </row>
    <row r="90" spans="1:21" ht="14.25" customHeight="1">
      <c r="A90" s="730" t="s">
        <v>9</v>
      </c>
      <c r="B90" s="730" t="s">
        <v>9</v>
      </c>
      <c r="C90" s="731">
        <v>2012</v>
      </c>
      <c r="D90" s="753" t="s">
        <v>26</v>
      </c>
      <c r="E90" s="733" t="s">
        <v>13</v>
      </c>
      <c r="F90" s="754" t="s">
        <v>488</v>
      </c>
      <c r="G90" s="751" t="s">
        <v>1213</v>
      </c>
      <c r="H90" s="736" t="s">
        <v>655</v>
      </c>
      <c r="I90" s="737"/>
      <c r="J90" s="738"/>
      <c r="K90" s="738"/>
      <c r="L90" s="738"/>
      <c r="M90" s="747" t="s">
        <v>120</v>
      </c>
      <c r="N90" s="739"/>
      <c r="O90" s="739"/>
      <c r="P90" s="750"/>
      <c r="Q90" s="750"/>
      <c r="R90" s="750">
        <v>697</v>
      </c>
      <c r="S90" s="739">
        <v>1.6E-2</v>
      </c>
      <c r="T90" s="742">
        <f t="shared" si="1"/>
        <v>697</v>
      </c>
      <c r="U90" s="718">
        <v>0.63</v>
      </c>
    </row>
    <row r="91" spans="1:21" ht="14.25" customHeight="1">
      <c r="A91" s="730" t="s">
        <v>9</v>
      </c>
      <c r="B91" s="730" t="s">
        <v>9</v>
      </c>
      <c r="C91" s="731">
        <v>2012</v>
      </c>
      <c r="D91" s="753" t="s">
        <v>26</v>
      </c>
      <c r="E91" s="733" t="s">
        <v>13</v>
      </c>
      <c r="F91" s="754" t="s">
        <v>488</v>
      </c>
      <c r="G91" s="751" t="s">
        <v>1214</v>
      </c>
      <c r="H91" s="736" t="s">
        <v>655</v>
      </c>
      <c r="I91" s="737"/>
      <c r="J91" s="738"/>
      <c r="K91" s="738"/>
      <c r="L91" s="738"/>
      <c r="M91" s="747" t="s">
        <v>120</v>
      </c>
      <c r="N91" s="739"/>
      <c r="O91" s="739"/>
      <c r="P91" s="750"/>
      <c r="Q91" s="750"/>
      <c r="R91" s="750">
        <v>3</v>
      </c>
      <c r="S91" s="739"/>
      <c r="T91" s="742">
        <f t="shared" si="1"/>
        <v>3</v>
      </c>
    </row>
    <row r="92" spans="1:21" ht="14.25" customHeight="1">
      <c r="A92" s="730" t="s">
        <v>9</v>
      </c>
      <c r="B92" s="730" t="s">
        <v>9</v>
      </c>
      <c r="C92" s="731">
        <v>2012</v>
      </c>
      <c r="D92" s="753" t="s">
        <v>26</v>
      </c>
      <c r="E92" s="733" t="s">
        <v>13</v>
      </c>
      <c r="F92" s="754" t="s">
        <v>488</v>
      </c>
      <c r="G92" s="751" t="s">
        <v>1215</v>
      </c>
      <c r="H92" s="736" t="s">
        <v>655</v>
      </c>
      <c r="I92" s="737"/>
      <c r="J92" s="738"/>
      <c r="K92" s="738"/>
      <c r="L92" s="738"/>
      <c r="M92" s="747" t="s">
        <v>120</v>
      </c>
      <c r="N92" s="739"/>
      <c r="O92" s="739"/>
      <c r="P92" s="750"/>
      <c r="Q92" s="750"/>
      <c r="R92" s="750">
        <v>1</v>
      </c>
      <c r="S92" s="739"/>
      <c r="T92" s="742">
        <f t="shared" si="1"/>
        <v>1</v>
      </c>
    </row>
    <row r="93" spans="1:21" ht="14.25" customHeight="1">
      <c r="A93" s="730" t="s">
        <v>9</v>
      </c>
      <c r="B93" s="730" t="s">
        <v>9</v>
      </c>
      <c r="C93" s="731">
        <v>2012</v>
      </c>
      <c r="D93" s="753" t="s">
        <v>26</v>
      </c>
      <c r="E93" s="733" t="s">
        <v>13</v>
      </c>
      <c r="F93" s="754" t="s">
        <v>488</v>
      </c>
      <c r="G93" s="743" t="s">
        <v>641</v>
      </c>
      <c r="H93" s="745" t="s">
        <v>640</v>
      </c>
      <c r="I93" s="737">
        <v>0.125</v>
      </c>
      <c r="J93" s="738"/>
      <c r="K93" s="738">
        <v>6025</v>
      </c>
      <c r="L93" s="738"/>
      <c r="M93" s="747" t="s">
        <v>120</v>
      </c>
      <c r="N93" s="739"/>
      <c r="O93" s="739"/>
      <c r="P93" s="750">
        <v>2966</v>
      </c>
      <c r="Q93" s="750">
        <v>2E-3</v>
      </c>
      <c r="R93" s="750">
        <v>354</v>
      </c>
      <c r="S93" s="739">
        <v>1.0999999999999999E-2</v>
      </c>
      <c r="T93" s="742">
        <f t="shared" si="1"/>
        <v>3320</v>
      </c>
      <c r="U93" s="718">
        <v>0.94</v>
      </c>
    </row>
    <row r="94" spans="1:21" ht="14.25" customHeight="1">
      <c r="A94" s="730" t="s">
        <v>9</v>
      </c>
      <c r="B94" s="730" t="s">
        <v>9</v>
      </c>
      <c r="C94" s="731">
        <v>2012</v>
      </c>
      <c r="D94" s="753" t="s">
        <v>26</v>
      </c>
      <c r="E94" s="733" t="s">
        <v>13</v>
      </c>
      <c r="F94" s="744" t="s">
        <v>488</v>
      </c>
      <c r="G94" s="743" t="s">
        <v>657</v>
      </c>
      <c r="H94" s="745" t="s">
        <v>642</v>
      </c>
      <c r="I94" s="737">
        <v>0.125</v>
      </c>
      <c r="J94" s="738"/>
      <c r="K94" s="738">
        <v>328</v>
      </c>
      <c r="L94" s="738"/>
      <c r="M94" s="747" t="s">
        <v>120</v>
      </c>
      <c r="N94" s="739"/>
      <c r="O94" s="739"/>
      <c r="P94" s="739"/>
      <c r="Q94" s="739"/>
      <c r="R94" s="750">
        <v>49</v>
      </c>
      <c r="S94" s="739">
        <v>7.5999999999999998E-2</v>
      </c>
      <c r="T94" s="742">
        <f t="shared" si="1"/>
        <v>49</v>
      </c>
      <c r="U94" s="746">
        <v>1.01</v>
      </c>
    </row>
    <row r="95" spans="1:21" ht="14.25" customHeight="1">
      <c r="A95" s="730" t="s">
        <v>9</v>
      </c>
      <c r="B95" s="730" t="s">
        <v>9</v>
      </c>
      <c r="C95" s="731">
        <v>2012</v>
      </c>
      <c r="D95" s="753" t="s">
        <v>26</v>
      </c>
      <c r="E95" s="733" t="s">
        <v>13</v>
      </c>
      <c r="F95" s="744" t="s">
        <v>488</v>
      </c>
      <c r="G95" s="751" t="s">
        <v>1216</v>
      </c>
      <c r="H95" s="736" t="s">
        <v>655</v>
      </c>
      <c r="I95" s="737"/>
      <c r="J95" s="738"/>
      <c r="K95" s="738"/>
      <c r="L95" s="738"/>
      <c r="M95" s="747" t="s">
        <v>120</v>
      </c>
      <c r="N95" s="739"/>
      <c r="O95" s="739"/>
      <c r="P95" s="739"/>
      <c r="Q95" s="739"/>
      <c r="R95" s="750">
        <v>6</v>
      </c>
      <c r="S95" s="739"/>
      <c r="T95" s="742">
        <f t="shared" si="1"/>
        <v>6</v>
      </c>
    </row>
    <row r="96" spans="1:21" ht="14.25" customHeight="1">
      <c r="A96" s="730" t="s">
        <v>9</v>
      </c>
      <c r="B96" s="730" t="s">
        <v>9</v>
      </c>
      <c r="C96" s="731">
        <v>2012</v>
      </c>
      <c r="D96" s="753" t="s">
        <v>26</v>
      </c>
      <c r="E96" s="733" t="s">
        <v>13</v>
      </c>
      <c r="F96" s="744" t="s">
        <v>488</v>
      </c>
      <c r="G96" s="751" t="s">
        <v>1102</v>
      </c>
      <c r="H96" s="736" t="s">
        <v>655</v>
      </c>
      <c r="I96" s="737"/>
      <c r="J96" s="738"/>
      <c r="K96" s="738"/>
      <c r="L96" s="738"/>
      <c r="M96" s="747" t="s">
        <v>120</v>
      </c>
      <c r="N96" s="739"/>
      <c r="O96" s="739"/>
      <c r="P96" s="739"/>
      <c r="Q96" s="739"/>
      <c r="R96" s="750">
        <v>51</v>
      </c>
      <c r="S96" s="739">
        <v>2.5000000000000001E-2</v>
      </c>
      <c r="T96" s="742">
        <f t="shared" si="1"/>
        <v>51</v>
      </c>
      <c r="U96" s="718">
        <v>0.2</v>
      </c>
    </row>
    <row r="97" spans="1:21" ht="14.25" customHeight="1">
      <c r="A97" s="730" t="s">
        <v>9</v>
      </c>
      <c r="B97" s="730" t="s">
        <v>9</v>
      </c>
      <c r="C97" s="731">
        <v>2012</v>
      </c>
      <c r="D97" s="753" t="s">
        <v>26</v>
      </c>
      <c r="E97" s="733" t="s">
        <v>13</v>
      </c>
      <c r="F97" s="744" t="s">
        <v>488</v>
      </c>
      <c r="G97" s="751" t="s">
        <v>1217</v>
      </c>
      <c r="H97" s="736" t="s">
        <v>655</v>
      </c>
      <c r="I97" s="737"/>
      <c r="J97" s="738"/>
      <c r="K97" s="738"/>
      <c r="L97" s="738"/>
      <c r="M97" s="747" t="s">
        <v>120</v>
      </c>
      <c r="N97" s="739"/>
      <c r="O97" s="739"/>
      <c r="P97" s="739"/>
      <c r="Q97" s="739"/>
      <c r="R97" s="750">
        <v>1</v>
      </c>
      <c r="S97" s="739"/>
      <c r="T97" s="742">
        <f t="shared" si="1"/>
        <v>1</v>
      </c>
    </row>
    <row r="98" spans="1:21" ht="14.25" customHeight="1">
      <c r="A98" s="730" t="s">
        <v>9</v>
      </c>
      <c r="B98" s="730" t="s">
        <v>9</v>
      </c>
      <c r="C98" s="731">
        <v>2012</v>
      </c>
      <c r="D98" s="753" t="s">
        <v>26</v>
      </c>
      <c r="E98" s="733" t="s">
        <v>13</v>
      </c>
      <c r="F98" s="744" t="s">
        <v>488</v>
      </c>
      <c r="G98" s="751" t="s">
        <v>1218</v>
      </c>
      <c r="H98" s="736" t="s">
        <v>655</v>
      </c>
      <c r="I98" s="737"/>
      <c r="J98" s="738"/>
      <c r="K98" s="738"/>
      <c r="L98" s="738"/>
      <c r="M98" s="747" t="s">
        <v>120</v>
      </c>
      <c r="N98" s="739"/>
      <c r="O98" s="739"/>
      <c r="P98" s="739"/>
      <c r="Q98" s="739"/>
      <c r="R98" s="750">
        <v>7</v>
      </c>
      <c r="S98" s="739"/>
      <c r="T98" s="742">
        <f t="shared" si="1"/>
        <v>7</v>
      </c>
      <c r="U98" s="718">
        <v>1.63</v>
      </c>
    </row>
    <row r="99" spans="1:21" ht="14.25" customHeight="1">
      <c r="A99" s="730" t="s">
        <v>9</v>
      </c>
      <c r="B99" s="730" t="s">
        <v>9</v>
      </c>
      <c r="C99" s="731">
        <v>2012</v>
      </c>
      <c r="D99" s="753" t="s">
        <v>26</v>
      </c>
      <c r="E99" s="733" t="s">
        <v>13</v>
      </c>
      <c r="F99" s="744" t="s">
        <v>488</v>
      </c>
      <c r="G99" s="751" t="s">
        <v>1192</v>
      </c>
      <c r="H99" s="736" t="s">
        <v>655</v>
      </c>
      <c r="I99" s="737"/>
      <c r="J99" s="738"/>
      <c r="K99" s="738"/>
      <c r="L99" s="738"/>
      <c r="M99" s="747" t="s">
        <v>120</v>
      </c>
      <c r="N99" s="739"/>
      <c r="O99" s="739"/>
      <c r="P99" s="739"/>
      <c r="Q99" s="739"/>
      <c r="R99" s="750">
        <v>132</v>
      </c>
      <c r="S99" s="739">
        <v>1.6E-2</v>
      </c>
      <c r="T99" s="742">
        <f t="shared" si="1"/>
        <v>132</v>
      </c>
      <c r="U99" s="718">
        <v>0.79</v>
      </c>
    </row>
    <row r="100" spans="1:21" ht="14.25" customHeight="1">
      <c r="A100" s="730" t="s">
        <v>9</v>
      </c>
      <c r="B100" s="730" t="s">
        <v>9</v>
      </c>
      <c r="C100" s="731">
        <v>2012</v>
      </c>
      <c r="D100" s="753" t="s">
        <v>26</v>
      </c>
      <c r="E100" s="733" t="s">
        <v>13</v>
      </c>
      <c r="F100" s="744" t="s">
        <v>488</v>
      </c>
      <c r="G100" s="751" t="s">
        <v>1219</v>
      </c>
      <c r="H100" s="736" t="s">
        <v>655</v>
      </c>
      <c r="I100" s="737"/>
      <c r="J100" s="738"/>
      <c r="K100" s="738"/>
      <c r="L100" s="738"/>
      <c r="M100" s="747" t="s">
        <v>120</v>
      </c>
      <c r="N100" s="739"/>
      <c r="O100" s="739"/>
      <c r="P100" s="739"/>
      <c r="Q100" s="739"/>
      <c r="R100" s="750">
        <v>1</v>
      </c>
      <c r="S100" s="739"/>
      <c r="T100" s="742">
        <f t="shared" si="1"/>
        <v>1</v>
      </c>
    </row>
    <row r="101" spans="1:21" ht="14.25" customHeight="1">
      <c r="A101" s="730" t="s">
        <v>9</v>
      </c>
      <c r="B101" s="730" t="s">
        <v>9</v>
      </c>
      <c r="C101" s="731">
        <v>2012</v>
      </c>
      <c r="D101" s="753" t="s">
        <v>26</v>
      </c>
      <c r="E101" s="733" t="s">
        <v>13</v>
      </c>
      <c r="F101" s="744" t="s">
        <v>488</v>
      </c>
      <c r="G101" s="749" t="s">
        <v>1220</v>
      </c>
      <c r="H101" s="745" t="s">
        <v>655</v>
      </c>
      <c r="I101" s="737"/>
      <c r="J101" s="738"/>
      <c r="K101" s="738"/>
      <c r="L101" s="738"/>
      <c r="M101" s="747" t="s">
        <v>120</v>
      </c>
      <c r="N101" s="739"/>
      <c r="O101" s="739"/>
      <c r="P101" s="739"/>
      <c r="Q101" s="739"/>
      <c r="R101" s="750">
        <v>370</v>
      </c>
      <c r="S101" s="739">
        <v>1.4999999999999999E-2</v>
      </c>
      <c r="T101" s="742">
        <f t="shared" si="1"/>
        <v>370</v>
      </c>
      <c r="U101" s="718">
        <v>0.62</v>
      </c>
    </row>
    <row r="102" spans="1:21" ht="14.25" customHeight="1">
      <c r="A102" s="730" t="s">
        <v>9</v>
      </c>
      <c r="B102" s="730" t="s">
        <v>9</v>
      </c>
      <c r="C102" s="731">
        <v>2012</v>
      </c>
      <c r="D102" s="753" t="s">
        <v>26</v>
      </c>
      <c r="E102" s="733" t="s">
        <v>13</v>
      </c>
      <c r="F102" s="754" t="s">
        <v>488</v>
      </c>
      <c r="G102" s="743" t="s">
        <v>658</v>
      </c>
      <c r="H102" s="745" t="s">
        <v>642</v>
      </c>
      <c r="I102" s="737">
        <v>0.125</v>
      </c>
      <c r="J102" s="738"/>
      <c r="K102" s="738">
        <v>1548</v>
      </c>
      <c r="L102" s="738"/>
      <c r="M102" s="747" t="s">
        <v>120</v>
      </c>
      <c r="N102" s="739"/>
      <c r="O102" s="739"/>
      <c r="P102" s="750">
        <v>37</v>
      </c>
      <c r="Q102" s="750">
        <v>1.7999999999999999E-2</v>
      </c>
      <c r="R102" s="750">
        <v>809</v>
      </c>
      <c r="S102" s="739">
        <v>8.0000000000000002E-3</v>
      </c>
      <c r="T102" s="742">
        <f t="shared" si="1"/>
        <v>846</v>
      </c>
      <c r="U102" s="718">
        <v>0.6</v>
      </c>
    </row>
    <row r="103" spans="1:21" ht="14.25" customHeight="1">
      <c r="A103" s="730" t="s">
        <v>9</v>
      </c>
      <c r="B103" s="730" t="s">
        <v>9</v>
      </c>
      <c r="C103" s="731">
        <v>2012</v>
      </c>
      <c r="D103" s="753" t="s">
        <v>26</v>
      </c>
      <c r="E103" s="733" t="s">
        <v>13</v>
      </c>
      <c r="F103" s="754" t="s">
        <v>488</v>
      </c>
      <c r="G103" s="751" t="s">
        <v>1221</v>
      </c>
      <c r="H103" s="736" t="s">
        <v>655</v>
      </c>
      <c r="I103" s="737"/>
      <c r="J103" s="738"/>
      <c r="K103" s="738"/>
      <c r="L103" s="738"/>
      <c r="M103" s="747" t="s">
        <v>120</v>
      </c>
      <c r="N103" s="739"/>
      <c r="O103" s="739"/>
      <c r="P103" s="750"/>
      <c r="Q103" s="750"/>
      <c r="R103" s="750">
        <v>553</v>
      </c>
      <c r="S103" s="739">
        <v>5.0000000000000001E-3</v>
      </c>
      <c r="T103" s="742">
        <f t="shared" si="1"/>
        <v>553</v>
      </c>
      <c r="U103" s="718">
        <v>0.53</v>
      </c>
    </row>
    <row r="104" spans="1:21" ht="14.25" customHeight="1">
      <c r="A104" s="730" t="s">
        <v>9</v>
      </c>
      <c r="B104" s="730" t="s">
        <v>9</v>
      </c>
      <c r="C104" s="731">
        <v>2012</v>
      </c>
      <c r="D104" s="753" t="s">
        <v>26</v>
      </c>
      <c r="E104" s="733" t="s">
        <v>13</v>
      </c>
      <c r="F104" s="754" t="s">
        <v>488</v>
      </c>
      <c r="G104" s="743" t="s">
        <v>644</v>
      </c>
      <c r="H104" s="745" t="s">
        <v>640</v>
      </c>
      <c r="I104" s="737">
        <v>0.125</v>
      </c>
      <c r="J104" s="738"/>
      <c r="K104" s="738">
        <v>10626</v>
      </c>
      <c r="L104" s="738"/>
      <c r="M104" s="747" t="s">
        <v>120</v>
      </c>
      <c r="N104" s="739"/>
      <c r="O104" s="739"/>
      <c r="P104" s="750">
        <v>5551</v>
      </c>
      <c r="Q104" s="750">
        <v>3.0000000000000001E-3</v>
      </c>
      <c r="R104" s="750">
        <v>4289</v>
      </c>
      <c r="S104" s="739">
        <v>6.0000000000000001E-3</v>
      </c>
      <c r="T104" s="742">
        <f t="shared" si="1"/>
        <v>9840</v>
      </c>
      <c r="U104" s="718">
        <v>0.38</v>
      </c>
    </row>
    <row r="105" spans="1:21" ht="14.25" customHeight="1">
      <c r="A105" s="730" t="s">
        <v>9</v>
      </c>
      <c r="B105" s="730" t="s">
        <v>9</v>
      </c>
      <c r="C105" s="731">
        <v>2012</v>
      </c>
      <c r="D105" s="753" t="s">
        <v>26</v>
      </c>
      <c r="E105" s="733" t="s">
        <v>13</v>
      </c>
      <c r="F105" s="754" t="s">
        <v>488</v>
      </c>
      <c r="G105" s="751" t="s">
        <v>1222</v>
      </c>
      <c r="H105" s="736" t="s">
        <v>655</v>
      </c>
      <c r="I105" s="737"/>
      <c r="J105" s="738"/>
      <c r="K105" s="738"/>
      <c r="L105" s="738"/>
      <c r="M105" s="747" t="s">
        <v>120</v>
      </c>
      <c r="N105" s="739"/>
      <c r="O105" s="739"/>
      <c r="P105" s="750"/>
      <c r="Q105" s="750"/>
      <c r="R105" s="750">
        <v>2</v>
      </c>
      <c r="S105" s="739"/>
      <c r="T105" s="742">
        <f t="shared" si="1"/>
        <v>2</v>
      </c>
    </row>
    <row r="106" spans="1:21" ht="14.25" customHeight="1">
      <c r="A106" s="730" t="s">
        <v>9</v>
      </c>
      <c r="B106" s="730" t="s">
        <v>9</v>
      </c>
      <c r="C106" s="731">
        <v>2012</v>
      </c>
      <c r="D106" s="753" t="s">
        <v>26</v>
      </c>
      <c r="E106" s="733" t="s">
        <v>13</v>
      </c>
      <c r="F106" s="754" t="s">
        <v>488</v>
      </c>
      <c r="G106" s="743" t="s">
        <v>659</v>
      </c>
      <c r="H106" s="745" t="s">
        <v>642</v>
      </c>
      <c r="I106" s="737">
        <v>0.125</v>
      </c>
      <c r="J106" s="738"/>
      <c r="K106" s="738">
        <v>8650</v>
      </c>
      <c r="L106" s="738"/>
      <c r="M106" s="747" t="s">
        <v>120</v>
      </c>
      <c r="N106" s="739"/>
      <c r="O106" s="739"/>
      <c r="P106" s="750">
        <v>3377</v>
      </c>
      <c r="Q106" s="750">
        <v>2E-3</v>
      </c>
      <c r="R106" s="750">
        <v>4898</v>
      </c>
      <c r="S106" s="739">
        <v>4.0000000000000001E-3</v>
      </c>
      <c r="T106" s="742">
        <f t="shared" si="1"/>
        <v>8275</v>
      </c>
      <c r="U106" s="718">
        <v>0.68</v>
      </c>
    </row>
    <row r="107" spans="1:21" ht="14.25" customHeight="1">
      <c r="A107" s="730" t="s">
        <v>9</v>
      </c>
      <c r="B107" s="730" t="s">
        <v>9</v>
      </c>
      <c r="C107" s="731">
        <v>2012</v>
      </c>
      <c r="D107" s="753" t="s">
        <v>26</v>
      </c>
      <c r="E107" s="733" t="s">
        <v>13</v>
      </c>
      <c r="F107" s="754" t="s">
        <v>488</v>
      </c>
      <c r="G107" s="751" t="s">
        <v>1223</v>
      </c>
      <c r="H107" s="736" t="s">
        <v>655</v>
      </c>
      <c r="I107" s="737"/>
      <c r="J107" s="738"/>
      <c r="K107" s="738"/>
      <c r="L107" s="738"/>
      <c r="M107" s="747" t="s">
        <v>120</v>
      </c>
      <c r="N107" s="739"/>
      <c r="O107" s="739"/>
      <c r="P107" s="750"/>
      <c r="Q107" s="750"/>
      <c r="R107" s="750">
        <v>3</v>
      </c>
      <c r="S107" s="739"/>
      <c r="T107" s="742">
        <f t="shared" si="1"/>
        <v>3</v>
      </c>
    </row>
    <row r="108" spans="1:21" ht="14.25" customHeight="1">
      <c r="A108" s="730" t="s">
        <v>9</v>
      </c>
      <c r="B108" s="730" t="s">
        <v>9</v>
      </c>
      <c r="C108" s="731">
        <v>2012</v>
      </c>
      <c r="D108" s="753" t="s">
        <v>26</v>
      </c>
      <c r="E108" s="733" t="s">
        <v>13</v>
      </c>
      <c r="F108" s="754" t="s">
        <v>488</v>
      </c>
      <c r="G108" s="751" t="s">
        <v>1224</v>
      </c>
      <c r="H108" s="736" t="s">
        <v>655</v>
      </c>
      <c r="I108" s="737"/>
      <c r="J108" s="738"/>
      <c r="K108" s="738"/>
      <c r="L108" s="738"/>
      <c r="M108" s="747" t="s">
        <v>120</v>
      </c>
      <c r="N108" s="739"/>
      <c r="O108" s="739"/>
      <c r="P108" s="750"/>
      <c r="Q108" s="750"/>
      <c r="R108" s="750">
        <v>6104</v>
      </c>
      <c r="S108" s="739">
        <v>2E-3</v>
      </c>
      <c r="T108" s="742">
        <f t="shared" si="1"/>
        <v>6104</v>
      </c>
      <c r="U108" s="718">
        <v>0.42</v>
      </c>
    </row>
    <row r="109" spans="1:21" ht="14.25" customHeight="1">
      <c r="A109" s="730" t="s">
        <v>9</v>
      </c>
      <c r="B109" s="730" t="s">
        <v>9</v>
      </c>
      <c r="C109" s="731">
        <v>2012</v>
      </c>
      <c r="D109" s="753" t="s">
        <v>26</v>
      </c>
      <c r="E109" s="733" t="s">
        <v>13</v>
      </c>
      <c r="F109" s="754" t="s">
        <v>488</v>
      </c>
      <c r="G109" s="751" t="s">
        <v>1225</v>
      </c>
      <c r="H109" s="736" t="s">
        <v>655</v>
      </c>
      <c r="I109" s="737"/>
      <c r="J109" s="738"/>
      <c r="K109" s="738"/>
      <c r="L109" s="738"/>
      <c r="M109" s="747" t="s">
        <v>120</v>
      </c>
      <c r="N109" s="739"/>
      <c r="O109" s="739"/>
      <c r="P109" s="750">
        <v>10</v>
      </c>
      <c r="Q109" s="750">
        <v>2.9000000000000001E-2</v>
      </c>
      <c r="R109" s="750">
        <v>3</v>
      </c>
      <c r="S109" s="739"/>
      <c r="T109" s="742">
        <f t="shared" si="1"/>
        <v>13</v>
      </c>
      <c r="U109" s="718">
        <v>1.3</v>
      </c>
    </row>
    <row r="110" spans="1:21" ht="14.25" customHeight="1">
      <c r="A110" s="730" t="s">
        <v>9</v>
      </c>
      <c r="B110" s="730" t="s">
        <v>9</v>
      </c>
      <c r="C110" s="731">
        <v>2012</v>
      </c>
      <c r="D110" s="753" t="s">
        <v>26</v>
      </c>
      <c r="E110" s="733" t="s">
        <v>13</v>
      </c>
      <c r="F110" s="754" t="s">
        <v>488</v>
      </c>
      <c r="G110" s="751" t="s">
        <v>1226</v>
      </c>
      <c r="H110" s="736" t="s">
        <v>655</v>
      </c>
      <c r="I110" s="737"/>
      <c r="J110" s="738"/>
      <c r="K110" s="738"/>
      <c r="L110" s="738"/>
      <c r="M110" s="747" t="s">
        <v>120</v>
      </c>
      <c r="N110" s="739"/>
      <c r="O110" s="739"/>
      <c r="P110" s="750"/>
      <c r="Q110" s="750"/>
      <c r="R110" s="750">
        <v>6</v>
      </c>
      <c r="S110" s="739"/>
      <c r="T110" s="742">
        <f t="shared" si="1"/>
        <v>6</v>
      </c>
    </row>
    <row r="111" spans="1:21" ht="14.25" customHeight="1">
      <c r="A111" s="730" t="s">
        <v>9</v>
      </c>
      <c r="B111" s="730" t="s">
        <v>9</v>
      </c>
      <c r="C111" s="731">
        <v>2012</v>
      </c>
      <c r="D111" s="753" t="s">
        <v>26</v>
      </c>
      <c r="E111" s="733" t="s">
        <v>13</v>
      </c>
      <c r="F111" s="754" t="s">
        <v>488</v>
      </c>
      <c r="G111" s="751" t="s">
        <v>1227</v>
      </c>
      <c r="H111" s="736" t="s">
        <v>655</v>
      </c>
      <c r="I111" s="737"/>
      <c r="J111" s="738"/>
      <c r="K111" s="738"/>
      <c r="L111" s="738"/>
      <c r="M111" s="747" t="s">
        <v>120</v>
      </c>
      <c r="N111" s="739"/>
      <c r="O111" s="739"/>
      <c r="P111" s="750"/>
      <c r="Q111" s="750"/>
      <c r="R111" s="750">
        <v>7</v>
      </c>
      <c r="S111" s="739"/>
      <c r="T111" s="742">
        <f t="shared" si="1"/>
        <v>7</v>
      </c>
    </row>
    <row r="112" spans="1:21" ht="14.25" customHeight="1">
      <c r="A112" s="730" t="s">
        <v>9</v>
      </c>
      <c r="B112" s="730" t="s">
        <v>9</v>
      </c>
      <c r="C112" s="731">
        <v>2012</v>
      </c>
      <c r="D112" s="753" t="s">
        <v>26</v>
      </c>
      <c r="E112" s="733" t="s">
        <v>13</v>
      </c>
      <c r="F112" s="754" t="s">
        <v>488</v>
      </c>
      <c r="G112" s="751" t="s">
        <v>1228</v>
      </c>
      <c r="H112" s="736" t="s">
        <v>655</v>
      </c>
      <c r="I112" s="737"/>
      <c r="J112" s="738"/>
      <c r="K112" s="738"/>
      <c r="L112" s="738"/>
      <c r="M112" s="747" t="s">
        <v>120</v>
      </c>
      <c r="N112" s="739"/>
      <c r="O112" s="739"/>
      <c r="P112" s="750"/>
      <c r="Q112" s="750"/>
      <c r="R112" s="750">
        <v>5</v>
      </c>
      <c r="S112" s="739"/>
      <c r="T112" s="742">
        <f t="shared" si="1"/>
        <v>5</v>
      </c>
    </row>
    <row r="113" spans="1:21" ht="14.25" customHeight="1">
      <c r="A113" s="730" t="s">
        <v>9</v>
      </c>
      <c r="B113" s="730" t="s">
        <v>9</v>
      </c>
      <c r="C113" s="731">
        <v>2012</v>
      </c>
      <c r="D113" s="753" t="s">
        <v>26</v>
      </c>
      <c r="E113" s="733" t="s">
        <v>13</v>
      </c>
      <c r="F113" s="754" t="s">
        <v>488</v>
      </c>
      <c r="G113" s="751" t="s">
        <v>1229</v>
      </c>
      <c r="H113" s="736" t="s">
        <v>655</v>
      </c>
      <c r="I113" s="737"/>
      <c r="J113" s="738"/>
      <c r="K113" s="738"/>
      <c r="L113" s="738"/>
      <c r="M113" s="747" t="s">
        <v>120</v>
      </c>
      <c r="N113" s="739"/>
      <c r="O113" s="739"/>
      <c r="P113" s="750"/>
      <c r="Q113" s="750"/>
      <c r="R113" s="750">
        <v>2</v>
      </c>
      <c r="S113" s="739"/>
      <c r="T113" s="742">
        <f t="shared" si="1"/>
        <v>2</v>
      </c>
    </row>
    <row r="114" spans="1:21" ht="14.25" customHeight="1">
      <c r="A114" s="730" t="s">
        <v>9</v>
      </c>
      <c r="B114" s="730" t="s">
        <v>9</v>
      </c>
      <c r="C114" s="731">
        <v>2012</v>
      </c>
      <c r="D114" s="753" t="s">
        <v>26</v>
      </c>
      <c r="E114" s="733" t="s">
        <v>13</v>
      </c>
      <c r="F114" s="754" t="s">
        <v>488</v>
      </c>
      <c r="G114" s="751" t="s">
        <v>1230</v>
      </c>
      <c r="H114" s="736" t="s">
        <v>655</v>
      </c>
      <c r="I114" s="737"/>
      <c r="J114" s="738"/>
      <c r="K114" s="738"/>
      <c r="L114" s="738"/>
      <c r="M114" s="747" t="s">
        <v>120</v>
      </c>
      <c r="N114" s="739"/>
      <c r="O114" s="739"/>
      <c r="P114" s="750"/>
      <c r="Q114" s="750"/>
      <c r="R114" s="750">
        <v>12</v>
      </c>
      <c r="S114" s="739">
        <v>1.4999999999999999E-2</v>
      </c>
      <c r="T114" s="742">
        <f t="shared" si="1"/>
        <v>12</v>
      </c>
      <c r="U114" s="718">
        <v>1.79</v>
      </c>
    </row>
    <row r="115" spans="1:21" ht="14.25" customHeight="1">
      <c r="A115" s="730" t="s">
        <v>9</v>
      </c>
      <c r="B115" s="730" t="s">
        <v>9</v>
      </c>
      <c r="C115" s="731">
        <v>2012</v>
      </c>
      <c r="D115" s="753" t="s">
        <v>26</v>
      </c>
      <c r="E115" s="733" t="s">
        <v>13</v>
      </c>
      <c r="F115" s="744" t="s">
        <v>488</v>
      </c>
      <c r="G115" s="743" t="s">
        <v>645</v>
      </c>
      <c r="H115" s="745" t="s">
        <v>642</v>
      </c>
      <c r="I115" s="737">
        <v>0.125</v>
      </c>
      <c r="J115" s="738"/>
      <c r="K115" s="738">
        <v>5758</v>
      </c>
      <c r="L115" s="738"/>
      <c r="M115" s="747" t="s">
        <v>120</v>
      </c>
      <c r="N115" s="739"/>
      <c r="O115" s="739"/>
      <c r="P115" s="750">
        <v>226</v>
      </c>
      <c r="Q115" s="750">
        <v>4.0000000000000001E-3</v>
      </c>
      <c r="R115" s="750">
        <v>3988</v>
      </c>
      <c r="S115" s="739">
        <v>3.0000000000000001E-3</v>
      </c>
      <c r="T115" s="742">
        <f t="shared" si="1"/>
        <v>4214</v>
      </c>
      <c r="U115" s="718">
        <v>0.66</v>
      </c>
    </row>
    <row r="116" spans="1:21" ht="14.25" customHeight="1">
      <c r="A116" s="730" t="s">
        <v>9</v>
      </c>
      <c r="B116" s="730" t="s">
        <v>9</v>
      </c>
      <c r="C116" s="731">
        <v>2012</v>
      </c>
      <c r="D116" s="753" t="s">
        <v>26</v>
      </c>
      <c r="E116" s="733" t="s">
        <v>13</v>
      </c>
      <c r="F116" s="744" t="s">
        <v>488</v>
      </c>
      <c r="G116" s="751" t="s">
        <v>1231</v>
      </c>
      <c r="H116" s="736" t="s">
        <v>655</v>
      </c>
      <c r="I116" s="737"/>
      <c r="J116" s="738"/>
      <c r="K116" s="738"/>
      <c r="L116" s="738"/>
      <c r="M116" s="747" t="s">
        <v>120</v>
      </c>
      <c r="N116" s="739"/>
      <c r="O116" s="739"/>
      <c r="P116" s="750"/>
      <c r="Q116" s="750"/>
      <c r="R116" s="750">
        <v>1</v>
      </c>
      <c r="S116" s="739"/>
      <c r="T116" s="742">
        <f t="shared" si="1"/>
        <v>1</v>
      </c>
    </row>
    <row r="117" spans="1:21" ht="14.25" customHeight="1">
      <c r="A117" s="730" t="s">
        <v>9</v>
      </c>
      <c r="B117" s="730" t="s">
        <v>9</v>
      </c>
      <c r="C117" s="731">
        <v>2012</v>
      </c>
      <c r="D117" s="753" t="s">
        <v>26</v>
      </c>
      <c r="E117" s="733" t="s">
        <v>13</v>
      </c>
      <c r="F117" s="744" t="s">
        <v>488</v>
      </c>
      <c r="G117" s="751" t="s">
        <v>1232</v>
      </c>
      <c r="H117" s="736" t="s">
        <v>655</v>
      </c>
      <c r="I117" s="737"/>
      <c r="J117" s="738"/>
      <c r="K117" s="738"/>
      <c r="L117" s="738"/>
      <c r="M117" s="747" t="s">
        <v>120</v>
      </c>
      <c r="N117" s="739"/>
      <c r="O117" s="739"/>
      <c r="P117" s="750">
        <v>190</v>
      </c>
      <c r="Q117" s="750">
        <v>1.4999999999999999E-2</v>
      </c>
      <c r="R117" s="750">
        <v>23</v>
      </c>
      <c r="S117" s="739">
        <v>6.4000000000000001E-2</v>
      </c>
      <c r="T117" s="742">
        <f t="shared" si="1"/>
        <v>213</v>
      </c>
      <c r="U117" s="718">
        <v>0.82</v>
      </c>
    </row>
    <row r="118" spans="1:21" ht="14.25" customHeight="1">
      <c r="A118" s="730" t="s">
        <v>9</v>
      </c>
      <c r="B118" s="730" t="s">
        <v>9</v>
      </c>
      <c r="C118" s="731">
        <v>2012</v>
      </c>
      <c r="D118" s="753" t="s">
        <v>26</v>
      </c>
      <c r="E118" s="733" t="s">
        <v>13</v>
      </c>
      <c r="F118" s="744" t="s">
        <v>488</v>
      </c>
      <c r="G118" s="751" t="s">
        <v>1233</v>
      </c>
      <c r="H118" s="736" t="s">
        <v>655</v>
      </c>
      <c r="I118" s="737"/>
      <c r="J118" s="738"/>
      <c r="K118" s="738"/>
      <c r="L118" s="738"/>
      <c r="M118" s="747" t="s">
        <v>120</v>
      </c>
      <c r="N118" s="739"/>
      <c r="O118" s="739"/>
      <c r="P118" s="750"/>
      <c r="Q118" s="750"/>
      <c r="R118" s="750">
        <v>100</v>
      </c>
      <c r="S118" s="739">
        <v>1.7000000000000001E-2</v>
      </c>
      <c r="T118" s="742">
        <f t="shared" si="1"/>
        <v>100</v>
      </c>
      <c r="U118" s="718">
        <v>0.31</v>
      </c>
    </row>
    <row r="119" spans="1:21" ht="14.25" customHeight="1">
      <c r="A119" s="730" t="s">
        <v>9</v>
      </c>
      <c r="B119" s="730" t="s">
        <v>9</v>
      </c>
      <c r="C119" s="731">
        <v>2012</v>
      </c>
      <c r="D119" s="753" t="s">
        <v>26</v>
      </c>
      <c r="E119" s="733" t="s">
        <v>13</v>
      </c>
      <c r="F119" s="744" t="s">
        <v>488</v>
      </c>
      <c r="G119" s="751" t="s">
        <v>1234</v>
      </c>
      <c r="H119" s="736" t="s">
        <v>655</v>
      </c>
      <c r="I119" s="737"/>
      <c r="J119" s="738"/>
      <c r="K119" s="738"/>
      <c r="L119" s="738"/>
      <c r="M119" s="747" t="s">
        <v>120</v>
      </c>
      <c r="N119" s="739"/>
      <c r="O119" s="739"/>
      <c r="P119" s="750"/>
      <c r="Q119" s="750"/>
      <c r="R119" s="750">
        <v>45</v>
      </c>
      <c r="S119" s="739">
        <v>0.02</v>
      </c>
      <c r="T119" s="742">
        <f t="shared" si="1"/>
        <v>45</v>
      </c>
      <c r="U119" s="718">
        <v>0.67</v>
      </c>
    </row>
    <row r="120" spans="1:21" ht="14.25" customHeight="1">
      <c r="A120" s="730" t="s">
        <v>9</v>
      </c>
      <c r="B120" s="730" t="s">
        <v>9</v>
      </c>
      <c r="C120" s="731">
        <v>2012</v>
      </c>
      <c r="D120" s="753" t="s">
        <v>26</v>
      </c>
      <c r="E120" s="733" t="s">
        <v>13</v>
      </c>
      <c r="F120" s="744" t="s">
        <v>488</v>
      </c>
      <c r="G120" s="751" t="s">
        <v>1235</v>
      </c>
      <c r="H120" s="736" t="s">
        <v>655</v>
      </c>
      <c r="I120" s="737"/>
      <c r="J120" s="738"/>
      <c r="K120" s="738"/>
      <c r="L120" s="738"/>
      <c r="M120" s="747" t="s">
        <v>120</v>
      </c>
      <c r="N120" s="739"/>
      <c r="O120" s="739"/>
      <c r="P120" s="750"/>
      <c r="Q120" s="750"/>
      <c r="R120" s="750">
        <v>202</v>
      </c>
      <c r="S120" s="739">
        <v>8.9999999999999993E-3</v>
      </c>
      <c r="T120" s="742">
        <f t="shared" si="1"/>
        <v>202</v>
      </c>
      <c r="U120" s="718">
        <v>1.46</v>
      </c>
    </row>
    <row r="121" spans="1:21" ht="14.25" customHeight="1">
      <c r="A121" s="730" t="s">
        <v>9</v>
      </c>
      <c r="B121" s="730" t="s">
        <v>9</v>
      </c>
      <c r="C121" s="731">
        <v>2012</v>
      </c>
      <c r="D121" s="753" t="s">
        <v>26</v>
      </c>
      <c r="E121" s="733" t="s">
        <v>13</v>
      </c>
      <c r="F121" s="744" t="s">
        <v>488</v>
      </c>
      <c r="G121" s="751" t="s">
        <v>1236</v>
      </c>
      <c r="H121" s="736" t="s">
        <v>655</v>
      </c>
      <c r="I121" s="757"/>
      <c r="J121" s="755"/>
      <c r="K121" s="738"/>
      <c r="L121" s="738"/>
      <c r="M121" s="747" t="s">
        <v>120</v>
      </c>
      <c r="N121" s="739"/>
      <c r="O121" s="739"/>
      <c r="P121" s="750"/>
      <c r="Q121" s="750"/>
      <c r="R121" s="750">
        <v>205</v>
      </c>
      <c r="S121" s="739">
        <v>5.0000000000000001E-3</v>
      </c>
      <c r="T121" s="742">
        <f t="shared" si="1"/>
        <v>205</v>
      </c>
      <c r="U121" s="718">
        <v>0.88</v>
      </c>
    </row>
    <row r="122" spans="1:21" ht="14.25" customHeight="1">
      <c r="A122" s="730" t="s">
        <v>9</v>
      </c>
      <c r="B122" s="730" t="s">
        <v>9</v>
      </c>
      <c r="C122" s="731">
        <v>2012</v>
      </c>
      <c r="D122" s="753" t="s">
        <v>26</v>
      </c>
      <c r="E122" s="733" t="s">
        <v>13</v>
      </c>
      <c r="F122" s="744" t="s">
        <v>488</v>
      </c>
      <c r="G122" s="743" t="s">
        <v>660</v>
      </c>
      <c r="H122" s="745" t="s">
        <v>640</v>
      </c>
      <c r="I122" s="737">
        <v>0.125</v>
      </c>
      <c r="J122" s="738"/>
      <c r="K122" s="738">
        <v>4119</v>
      </c>
      <c r="L122" s="738"/>
      <c r="M122" s="747" t="s">
        <v>120</v>
      </c>
      <c r="N122" s="739"/>
      <c r="O122" s="739"/>
      <c r="P122" s="750">
        <v>1957</v>
      </c>
      <c r="Q122" s="750">
        <v>4.0000000000000001E-3</v>
      </c>
      <c r="R122" s="750">
        <v>2011</v>
      </c>
      <c r="S122" s="739">
        <v>6.0000000000000001E-3</v>
      </c>
      <c r="T122" s="742">
        <f t="shared" si="1"/>
        <v>3968</v>
      </c>
      <c r="U122" s="718">
        <v>0.62</v>
      </c>
    </row>
    <row r="123" spans="1:21" ht="14.25" customHeight="1">
      <c r="A123" s="730" t="s">
        <v>9</v>
      </c>
      <c r="B123" s="730" t="s">
        <v>9</v>
      </c>
      <c r="C123" s="731">
        <v>2012</v>
      </c>
      <c r="D123" s="753" t="s">
        <v>26</v>
      </c>
      <c r="E123" s="733" t="s">
        <v>13</v>
      </c>
      <c r="F123" s="744" t="s">
        <v>488</v>
      </c>
      <c r="G123" s="743" t="s">
        <v>661</v>
      </c>
      <c r="H123" s="745" t="s">
        <v>642</v>
      </c>
      <c r="I123" s="737">
        <v>0.125</v>
      </c>
      <c r="J123" s="738"/>
      <c r="K123" s="738">
        <v>6104</v>
      </c>
      <c r="L123" s="738"/>
      <c r="M123" s="747" t="s">
        <v>120</v>
      </c>
      <c r="N123" s="739"/>
      <c r="O123" s="739"/>
      <c r="P123" s="750">
        <v>221</v>
      </c>
      <c r="Q123" s="750">
        <v>8.9999999999999993E-3</v>
      </c>
      <c r="R123" s="750">
        <v>1904</v>
      </c>
      <c r="S123" s="739">
        <v>4.0000000000000001E-3</v>
      </c>
      <c r="T123" s="742">
        <f t="shared" si="1"/>
        <v>2125</v>
      </c>
      <c r="U123" s="718">
        <v>0.6</v>
      </c>
    </row>
    <row r="124" spans="1:21" ht="14.25" customHeight="1">
      <c r="A124" s="730" t="s">
        <v>9</v>
      </c>
      <c r="B124" s="730" t="s">
        <v>9</v>
      </c>
      <c r="C124" s="731">
        <v>2012</v>
      </c>
      <c r="D124" s="753" t="s">
        <v>26</v>
      </c>
      <c r="E124" s="733" t="s">
        <v>13</v>
      </c>
      <c r="F124" s="744" t="s">
        <v>488</v>
      </c>
      <c r="G124" s="743" t="s">
        <v>662</v>
      </c>
      <c r="H124" s="745" t="s">
        <v>640</v>
      </c>
      <c r="I124" s="737">
        <v>0.125</v>
      </c>
      <c r="J124" s="738"/>
      <c r="K124" s="738">
        <v>1054</v>
      </c>
      <c r="L124" s="738"/>
      <c r="M124" s="747" t="s">
        <v>120</v>
      </c>
      <c r="N124" s="739"/>
      <c r="O124" s="739"/>
      <c r="P124" s="750">
        <v>67</v>
      </c>
      <c r="Q124" s="750">
        <v>2.9000000000000001E-2</v>
      </c>
      <c r="R124" s="750">
        <v>754</v>
      </c>
      <c r="S124" s="739">
        <v>1.2E-2</v>
      </c>
      <c r="T124" s="742">
        <f t="shared" si="1"/>
        <v>821</v>
      </c>
      <c r="U124" s="718">
        <v>0.57999999999999996</v>
      </c>
    </row>
    <row r="125" spans="1:21" ht="14.25" customHeight="1">
      <c r="A125" s="730" t="s">
        <v>9</v>
      </c>
      <c r="B125" s="730" t="s">
        <v>9</v>
      </c>
      <c r="C125" s="731">
        <v>2012</v>
      </c>
      <c r="D125" s="753" t="s">
        <v>26</v>
      </c>
      <c r="E125" s="733" t="s">
        <v>13</v>
      </c>
      <c r="F125" s="744" t="s">
        <v>488</v>
      </c>
      <c r="G125" s="743" t="s">
        <v>663</v>
      </c>
      <c r="H125" s="745" t="s">
        <v>640</v>
      </c>
      <c r="I125" s="737">
        <v>0.125</v>
      </c>
      <c r="J125" s="738"/>
      <c r="K125" s="738">
        <v>412</v>
      </c>
      <c r="L125" s="738"/>
      <c r="M125" s="747" t="s">
        <v>120</v>
      </c>
      <c r="N125" s="739"/>
      <c r="O125" s="739"/>
      <c r="P125" s="739"/>
      <c r="Q125" s="739"/>
      <c r="R125" s="750">
        <v>2654</v>
      </c>
      <c r="S125" s="739">
        <v>7.0000000000000001E-3</v>
      </c>
      <c r="T125" s="742">
        <f t="shared" si="1"/>
        <v>2654</v>
      </c>
      <c r="U125" s="746">
        <v>1.38</v>
      </c>
    </row>
    <row r="126" spans="1:21" ht="14.25" customHeight="1">
      <c r="A126" s="730" t="s">
        <v>9</v>
      </c>
      <c r="B126" s="730" t="s">
        <v>9</v>
      </c>
      <c r="C126" s="731">
        <v>2012</v>
      </c>
      <c r="D126" s="753" t="s">
        <v>26</v>
      </c>
      <c r="E126" s="733" t="s">
        <v>13</v>
      </c>
      <c r="F126" s="744" t="s">
        <v>488</v>
      </c>
      <c r="G126" s="751" t="s">
        <v>821</v>
      </c>
      <c r="H126" s="736" t="s">
        <v>655</v>
      </c>
      <c r="I126" s="737"/>
      <c r="J126" s="738"/>
      <c r="K126" s="738"/>
      <c r="L126" s="738"/>
      <c r="M126" s="747" t="s">
        <v>120</v>
      </c>
      <c r="N126" s="739"/>
      <c r="O126" s="739"/>
      <c r="P126" s="750">
        <v>754</v>
      </c>
      <c r="Q126" s="750">
        <v>3.0000000000000001E-3</v>
      </c>
      <c r="R126" s="750">
        <v>738</v>
      </c>
      <c r="S126" s="739">
        <v>5.0000000000000001E-3</v>
      </c>
      <c r="T126" s="742">
        <f t="shared" si="1"/>
        <v>1492</v>
      </c>
      <c r="U126" s="718">
        <v>0.54</v>
      </c>
    </row>
    <row r="127" spans="1:21" ht="14.25" customHeight="1">
      <c r="A127" s="730" t="s">
        <v>9</v>
      </c>
      <c r="B127" s="730" t="s">
        <v>9</v>
      </c>
      <c r="C127" s="731">
        <v>2012</v>
      </c>
      <c r="D127" s="753" t="s">
        <v>26</v>
      </c>
      <c r="E127" s="733" t="s">
        <v>13</v>
      </c>
      <c r="F127" s="744" t="s">
        <v>488</v>
      </c>
      <c r="G127" s="751" t="s">
        <v>1237</v>
      </c>
      <c r="H127" s="736" t="s">
        <v>655</v>
      </c>
      <c r="I127" s="737"/>
      <c r="J127" s="738"/>
      <c r="K127" s="738"/>
      <c r="L127" s="738"/>
      <c r="M127" s="747" t="s">
        <v>120</v>
      </c>
      <c r="N127" s="739"/>
      <c r="O127" s="739"/>
      <c r="P127" s="750">
        <v>72</v>
      </c>
      <c r="Q127" s="750">
        <v>3.3000000000000002E-2</v>
      </c>
      <c r="R127" s="750">
        <v>16</v>
      </c>
      <c r="S127" s="739">
        <v>0.11899999999999999</v>
      </c>
      <c r="T127" s="742">
        <f t="shared" si="1"/>
        <v>88</v>
      </c>
      <c r="U127" s="718">
        <v>0.92</v>
      </c>
    </row>
    <row r="128" spans="1:21" ht="14.25" customHeight="1">
      <c r="A128" s="730" t="s">
        <v>9</v>
      </c>
      <c r="B128" s="730" t="s">
        <v>9</v>
      </c>
      <c r="C128" s="731">
        <v>2012</v>
      </c>
      <c r="D128" s="753" t="s">
        <v>26</v>
      </c>
      <c r="E128" s="733" t="s">
        <v>13</v>
      </c>
      <c r="F128" s="744" t="s">
        <v>488</v>
      </c>
      <c r="G128" s="751" t="s">
        <v>1238</v>
      </c>
      <c r="H128" s="736" t="s">
        <v>655</v>
      </c>
      <c r="I128" s="737"/>
      <c r="J128" s="738"/>
      <c r="K128" s="738"/>
      <c r="L128" s="738"/>
      <c r="M128" s="747" t="s">
        <v>120</v>
      </c>
      <c r="N128" s="739"/>
      <c r="O128" s="739"/>
      <c r="P128" s="750"/>
      <c r="Q128" s="750"/>
      <c r="R128" s="750">
        <v>42</v>
      </c>
      <c r="S128" s="739">
        <v>4.2000000000000003E-2</v>
      </c>
      <c r="T128" s="742">
        <f t="shared" si="1"/>
        <v>42</v>
      </c>
      <c r="U128" s="718">
        <v>1.1000000000000001</v>
      </c>
    </row>
    <row r="129" spans="1:21" ht="14.25" customHeight="1">
      <c r="A129" s="730" t="s">
        <v>9</v>
      </c>
      <c r="B129" s="730" t="s">
        <v>9</v>
      </c>
      <c r="C129" s="731">
        <v>2012</v>
      </c>
      <c r="D129" s="753" t="s">
        <v>26</v>
      </c>
      <c r="E129" s="733" t="s">
        <v>13</v>
      </c>
      <c r="F129" s="744" t="s">
        <v>488</v>
      </c>
      <c r="G129" s="751" t="s">
        <v>1100</v>
      </c>
      <c r="H129" s="736" t="s">
        <v>655</v>
      </c>
      <c r="I129" s="737"/>
      <c r="J129" s="738"/>
      <c r="K129" s="738"/>
      <c r="L129" s="738"/>
      <c r="M129" s="747" t="s">
        <v>120</v>
      </c>
      <c r="N129" s="739"/>
      <c r="O129" s="739"/>
      <c r="P129" s="750"/>
      <c r="Q129" s="750"/>
      <c r="R129" s="750">
        <v>119</v>
      </c>
      <c r="S129" s="739">
        <v>1.6E-2</v>
      </c>
      <c r="T129" s="742">
        <f t="shared" si="1"/>
        <v>119</v>
      </c>
      <c r="U129" s="718">
        <v>1.3</v>
      </c>
    </row>
    <row r="130" spans="1:21" ht="14.25" customHeight="1">
      <c r="A130" s="730" t="s">
        <v>9</v>
      </c>
      <c r="B130" s="730" t="s">
        <v>9</v>
      </c>
      <c r="C130" s="731">
        <v>2012</v>
      </c>
      <c r="D130" s="753" t="s">
        <v>26</v>
      </c>
      <c r="E130" s="733" t="s">
        <v>13</v>
      </c>
      <c r="F130" s="744" t="s">
        <v>488</v>
      </c>
      <c r="G130" s="751" t="s">
        <v>1239</v>
      </c>
      <c r="H130" s="736" t="s">
        <v>655</v>
      </c>
      <c r="I130" s="737"/>
      <c r="J130" s="738"/>
      <c r="K130" s="738"/>
      <c r="L130" s="738"/>
      <c r="M130" s="747" t="s">
        <v>120</v>
      </c>
      <c r="N130" s="739"/>
      <c r="O130" s="739"/>
      <c r="P130" s="739"/>
      <c r="Q130" s="739"/>
      <c r="R130" s="750">
        <v>18</v>
      </c>
      <c r="S130" s="739">
        <v>2.3E-2</v>
      </c>
      <c r="T130" s="742">
        <f t="shared" si="1"/>
        <v>18</v>
      </c>
      <c r="U130" s="718">
        <v>0.88</v>
      </c>
    </row>
    <row r="131" spans="1:21" s="746" customFormat="1" ht="14.25" customHeight="1">
      <c r="A131" s="730" t="s">
        <v>9</v>
      </c>
      <c r="B131" s="730" t="s">
        <v>9</v>
      </c>
      <c r="C131" s="731">
        <v>2012</v>
      </c>
      <c r="D131" s="753" t="s">
        <v>26</v>
      </c>
      <c r="E131" s="733" t="s">
        <v>13</v>
      </c>
      <c r="F131" s="744" t="s">
        <v>488</v>
      </c>
      <c r="G131" s="749" t="s">
        <v>1240</v>
      </c>
      <c r="H131" s="745" t="s">
        <v>655</v>
      </c>
      <c r="I131" s="737"/>
      <c r="J131" s="738"/>
      <c r="K131" s="738"/>
      <c r="L131" s="738"/>
      <c r="M131" s="747" t="s">
        <v>120</v>
      </c>
      <c r="N131" s="739"/>
      <c r="O131" s="739"/>
      <c r="P131" s="739"/>
      <c r="Q131" s="739"/>
      <c r="R131" s="750">
        <v>30</v>
      </c>
      <c r="S131" s="739"/>
      <c r="T131" s="742">
        <f t="shared" si="1"/>
        <v>30</v>
      </c>
    </row>
    <row r="132" spans="1:21" ht="14.25" customHeight="1">
      <c r="A132" s="730" t="s">
        <v>9</v>
      </c>
      <c r="B132" s="730" t="s">
        <v>9</v>
      </c>
      <c r="C132" s="731">
        <v>2012</v>
      </c>
      <c r="D132" s="753" t="s">
        <v>26</v>
      </c>
      <c r="E132" s="733" t="s">
        <v>13</v>
      </c>
      <c r="F132" s="754" t="s">
        <v>488</v>
      </c>
      <c r="G132" s="743" t="s">
        <v>664</v>
      </c>
      <c r="H132" s="745" t="s">
        <v>640</v>
      </c>
      <c r="I132" s="737">
        <v>0.125</v>
      </c>
      <c r="J132" s="738"/>
      <c r="K132" s="738">
        <v>14684</v>
      </c>
      <c r="L132" s="738"/>
      <c r="M132" s="747" t="s">
        <v>120</v>
      </c>
      <c r="N132" s="739"/>
      <c r="O132" s="739"/>
      <c r="P132" s="750">
        <v>4583</v>
      </c>
      <c r="Q132" s="750">
        <v>2E-3</v>
      </c>
      <c r="R132" s="750">
        <v>4289</v>
      </c>
      <c r="S132" s="739">
        <v>2E-3</v>
      </c>
      <c r="T132" s="742">
        <f t="shared" si="1"/>
        <v>8872</v>
      </c>
      <c r="U132" s="718">
        <v>0.38</v>
      </c>
    </row>
    <row r="133" spans="1:21" ht="14.25" customHeight="1">
      <c r="A133" s="730" t="s">
        <v>9</v>
      </c>
      <c r="B133" s="730" t="s">
        <v>9</v>
      </c>
      <c r="C133" s="731">
        <v>2012</v>
      </c>
      <c r="D133" s="753" t="s">
        <v>26</v>
      </c>
      <c r="E133" s="733" t="s">
        <v>13</v>
      </c>
      <c r="F133" s="754" t="s">
        <v>488</v>
      </c>
      <c r="G133" s="751" t="s">
        <v>1241</v>
      </c>
      <c r="H133" s="736" t="s">
        <v>655</v>
      </c>
      <c r="I133" s="737"/>
      <c r="J133" s="738"/>
      <c r="K133" s="738"/>
      <c r="L133" s="738"/>
      <c r="M133" s="747" t="s">
        <v>120</v>
      </c>
      <c r="N133" s="739"/>
      <c r="O133" s="739"/>
      <c r="P133" s="750"/>
      <c r="Q133" s="750"/>
      <c r="R133" s="750">
        <v>6</v>
      </c>
      <c r="S133" s="739"/>
      <c r="T133" s="742">
        <f t="shared" si="1"/>
        <v>6</v>
      </c>
      <c r="U133" s="718">
        <v>0.3</v>
      </c>
    </row>
    <row r="134" spans="1:21" s="746" customFormat="1" ht="14.25" customHeight="1">
      <c r="A134" s="730" t="s">
        <v>9</v>
      </c>
      <c r="B134" s="730" t="s">
        <v>9</v>
      </c>
      <c r="C134" s="731">
        <v>2012</v>
      </c>
      <c r="D134" s="753" t="s">
        <v>26</v>
      </c>
      <c r="E134" s="733" t="s">
        <v>13</v>
      </c>
      <c r="F134" s="754" t="s">
        <v>488</v>
      </c>
      <c r="G134" s="743" t="s">
        <v>665</v>
      </c>
      <c r="H134" s="745" t="s">
        <v>640</v>
      </c>
      <c r="I134" s="737">
        <v>0.125</v>
      </c>
      <c r="J134" s="738"/>
      <c r="K134" s="738">
        <v>20005</v>
      </c>
      <c r="L134" s="738"/>
      <c r="M134" s="747" t="s">
        <v>120</v>
      </c>
      <c r="N134" s="750">
        <v>17809</v>
      </c>
      <c r="O134" s="739">
        <v>2E-3</v>
      </c>
      <c r="P134" s="739"/>
      <c r="Q134" s="739"/>
      <c r="R134" s="739"/>
      <c r="S134" s="739"/>
      <c r="T134" s="742">
        <f t="shared" ref="T134:T171" si="2">N134+P134+R134</f>
        <v>17809</v>
      </c>
      <c r="U134" s="746">
        <v>0.36</v>
      </c>
    </row>
    <row r="135" spans="1:21" ht="14.25" customHeight="1">
      <c r="A135" s="730" t="s">
        <v>9</v>
      </c>
      <c r="B135" s="730" t="s">
        <v>9</v>
      </c>
      <c r="C135" s="731">
        <v>2012</v>
      </c>
      <c r="D135" s="753" t="s">
        <v>26</v>
      </c>
      <c r="E135" s="733" t="s">
        <v>13</v>
      </c>
      <c r="F135" s="754" t="s">
        <v>488</v>
      </c>
      <c r="G135" s="751" t="s">
        <v>1415</v>
      </c>
      <c r="H135" s="736" t="s">
        <v>655</v>
      </c>
      <c r="I135" s="737"/>
      <c r="J135" s="738"/>
      <c r="K135" s="738"/>
      <c r="L135" s="738"/>
      <c r="M135" s="747" t="s">
        <v>120</v>
      </c>
      <c r="N135" s="750"/>
      <c r="O135" s="739"/>
      <c r="P135" s="739"/>
      <c r="Q135" s="739"/>
      <c r="R135" s="750">
        <v>3</v>
      </c>
      <c r="S135" s="739"/>
      <c r="T135" s="742">
        <f t="shared" si="2"/>
        <v>3</v>
      </c>
      <c r="U135" s="718">
        <v>0.56000000000000005</v>
      </c>
    </row>
    <row r="136" spans="1:21" ht="14.25" customHeight="1">
      <c r="A136" s="730" t="s">
        <v>9</v>
      </c>
      <c r="B136" s="730" t="s">
        <v>9</v>
      </c>
      <c r="C136" s="731">
        <v>2012</v>
      </c>
      <c r="D136" s="753" t="s">
        <v>26</v>
      </c>
      <c r="E136" s="733" t="s">
        <v>13</v>
      </c>
      <c r="F136" s="754" t="s">
        <v>488</v>
      </c>
      <c r="G136" s="751" t="s">
        <v>1243</v>
      </c>
      <c r="H136" s="736" t="s">
        <v>655</v>
      </c>
      <c r="I136" s="737"/>
      <c r="J136" s="738"/>
      <c r="K136" s="738"/>
      <c r="L136" s="738"/>
      <c r="M136" s="747" t="s">
        <v>120</v>
      </c>
      <c r="N136" s="750"/>
      <c r="O136" s="739"/>
      <c r="P136" s="739"/>
      <c r="Q136" s="739"/>
      <c r="R136" s="750">
        <v>32</v>
      </c>
      <c r="S136" s="739">
        <v>8.8999999999999996E-2</v>
      </c>
      <c r="T136" s="742">
        <f t="shared" si="2"/>
        <v>32</v>
      </c>
      <c r="U136" s="718">
        <v>0.92</v>
      </c>
    </row>
    <row r="137" spans="1:21" ht="14.25" customHeight="1">
      <c r="A137" s="730" t="s">
        <v>9</v>
      </c>
      <c r="B137" s="730" t="s">
        <v>9</v>
      </c>
      <c r="C137" s="731">
        <v>2012</v>
      </c>
      <c r="D137" s="753" t="s">
        <v>26</v>
      </c>
      <c r="E137" s="733" t="s">
        <v>13</v>
      </c>
      <c r="F137" s="754" t="s">
        <v>488</v>
      </c>
      <c r="G137" s="751" t="s">
        <v>723</v>
      </c>
      <c r="H137" s="736" t="s">
        <v>655</v>
      </c>
      <c r="I137" s="737"/>
      <c r="J137" s="738"/>
      <c r="K137" s="738"/>
      <c r="L137" s="738"/>
      <c r="M137" s="747" t="s">
        <v>120</v>
      </c>
      <c r="N137" s="750"/>
      <c r="O137" s="739"/>
      <c r="P137" s="739"/>
      <c r="Q137" s="739"/>
      <c r="R137" s="750">
        <v>642</v>
      </c>
      <c r="S137" s="739">
        <v>7.0000000000000001E-3</v>
      </c>
      <c r="T137" s="742">
        <f t="shared" si="2"/>
        <v>642</v>
      </c>
      <c r="U137" s="718">
        <v>0.72</v>
      </c>
    </row>
    <row r="138" spans="1:21" ht="14.25" customHeight="1">
      <c r="A138" s="730" t="s">
        <v>9</v>
      </c>
      <c r="B138" s="730" t="s">
        <v>9</v>
      </c>
      <c r="C138" s="731">
        <v>2012</v>
      </c>
      <c r="D138" s="753" t="s">
        <v>26</v>
      </c>
      <c r="E138" s="733" t="s">
        <v>13</v>
      </c>
      <c r="F138" s="754" t="s">
        <v>488</v>
      </c>
      <c r="G138" s="743" t="s">
        <v>648</v>
      </c>
      <c r="H138" s="745" t="s">
        <v>640</v>
      </c>
      <c r="I138" s="737">
        <v>0.125</v>
      </c>
      <c r="J138" s="738"/>
      <c r="K138" s="738">
        <v>10018</v>
      </c>
      <c r="L138" s="738"/>
      <c r="M138" s="747" t="s">
        <v>120</v>
      </c>
      <c r="N138" s="739"/>
      <c r="O138" s="739"/>
      <c r="P138" s="750">
        <v>2484</v>
      </c>
      <c r="Q138" s="750">
        <v>3.0000000000000001E-3</v>
      </c>
      <c r="R138" s="750">
        <v>3207</v>
      </c>
      <c r="S138" s="739">
        <v>4.0000000000000001E-3</v>
      </c>
      <c r="T138" s="742">
        <f t="shared" si="2"/>
        <v>5691</v>
      </c>
      <c r="U138" s="718">
        <v>0.67</v>
      </c>
    </row>
    <row r="139" spans="1:21" ht="14.25" customHeight="1">
      <c r="A139" s="730" t="s">
        <v>9</v>
      </c>
      <c r="B139" s="730" t="s">
        <v>9</v>
      </c>
      <c r="C139" s="731">
        <v>2012</v>
      </c>
      <c r="D139" s="753" t="s">
        <v>26</v>
      </c>
      <c r="E139" s="733" t="s">
        <v>13</v>
      </c>
      <c r="F139" s="754" t="s">
        <v>488</v>
      </c>
      <c r="G139" s="751" t="s">
        <v>829</v>
      </c>
      <c r="H139" s="736" t="s">
        <v>655</v>
      </c>
      <c r="I139" s="737"/>
      <c r="J139" s="738"/>
      <c r="K139" s="738"/>
      <c r="L139" s="738"/>
      <c r="M139" s="747" t="s">
        <v>120</v>
      </c>
      <c r="N139" s="739"/>
      <c r="O139" s="739"/>
      <c r="P139" s="750">
        <v>61</v>
      </c>
      <c r="Q139" s="750">
        <v>1.4E-2</v>
      </c>
      <c r="R139" s="750">
        <v>2</v>
      </c>
      <c r="S139" s="739"/>
      <c r="T139" s="742">
        <f t="shared" si="2"/>
        <v>63</v>
      </c>
    </row>
    <row r="140" spans="1:21" ht="14.25" customHeight="1">
      <c r="A140" s="730" t="s">
        <v>9</v>
      </c>
      <c r="B140" s="730" t="s">
        <v>9</v>
      </c>
      <c r="C140" s="731">
        <v>2012</v>
      </c>
      <c r="D140" s="753" t="s">
        <v>26</v>
      </c>
      <c r="E140" s="733" t="s">
        <v>13</v>
      </c>
      <c r="F140" s="754" t="s">
        <v>488</v>
      </c>
      <c r="G140" s="743" t="s">
        <v>666</v>
      </c>
      <c r="H140" s="745" t="s">
        <v>640</v>
      </c>
      <c r="I140" s="737">
        <v>0.125</v>
      </c>
      <c r="J140" s="738"/>
      <c r="K140" s="738">
        <v>2687</v>
      </c>
      <c r="L140" s="738"/>
      <c r="M140" s="747" t="s">
        <v>120</v>
      </c>
      <c r="N140" s="739"/>
      <c r="O140" s="739"/>
      <c r="P140" s="750">
        <v>2111</v>
      </c>
      <c r="Q140" s="750">
        <v>4.0000000000000001E-3</v>
      </c>
      <c r="R140" s="750">
        <v>153</v>
      </c>
      <c r="S140" s="739">
        <v>2.3E-2</v>
      </c>
      <c r="T140" s="742">
        <f t="shared" si="2"/>
        <v>2264</v>
      </c>
      <c r="U140" s="718">
        <v>0.51</v>
      </c>
    </row>
    <row r="141" spans="1:21" ht="14.25" customHeight="1">
      <c r="A141" s="730" t="s">
        <v>9</v>
      </c>
      <c r="B141" s="730" t="s">
        <v>9</v>
      </c>
      <c r="C141" s="731">
        <v>2012</v>
      </c>
      <c r="D141" s="753" t="s">
        <v>26</v>
      </c>
      <c r="E141" s="733" t="s">
        <v>13</v>
      </c>
      <c r="F141" s="754" t="s">
        <v>488</v>
      </c>
      <c r="G141" s="751" t="s">
        <v>1244</v>
      </c>
      <c r="H141" s="736" t="s">
        <v>655</v>
      </c>
      <c r="I141" s="737"/>
      <c r="J141" s="738"/>
      <c r="K141" s="738"/>
      <c r="L141" s="738"/>
      <c r="M141" s="747" t="s">
        <v>120</v>
      </c>
      <c r="N141" s="739"/>
      <c r="O141" s="739"/>
      <c r="P141" s="750"/>
      <c r="Q141" s="750"/>
      <c r="R141" s="750">
        <v>1</v>
      </c>
      <c r="S141" s="739"/>
      <c r="T141" s="742">
        <f t="shared" si="2"/>
        <v>1</v>
      </c>
    </row>
    <row r="142" spans="1:21" ht="14.25" customHeight="1">
      <c r="A142" s="730" t="s">
        <v>9</v>
      </c>
      <c r="B142" s="730" t="s">
        <v>9</v>
      </c>
      <c r="C142" s="731">
        <v>2012</v>
      </c>
      <c r="D142" s="753" t="s">
        <v>26</v>
      </c>
      <c r="E142" s="733" t="s">
        <v>13</v>
      </c>
      <c r="F142" s="754" t="s">
        <v>488</v>
      </c>
      <c r="G142" s="743" t="s">
        <v>649</v>
      </c>
      <c r="H142" s="745" t="s">
        <v>642</v>
      </c>
      <c r="I142" s="737">
        <v>0.125</v>
      </c>
      <c r="J142" s="738"/>
      <c r="K142" s="738">
        <v>118</v>
      </c>
      <c r="L142" s="738"/>
      <c r="M142" s="747" t="s">
        <v>120</v>
      </c>
      <c r="N142" s="758"/>
      <c r="O142" s="758"/>
      <c r="P142" s="750">
        <v>114</v>
      </c>
      <c r="Q142" s="750">
        <v>1.6E-2</v>
      </c>
      <c r="R142" s="750">
        <v>5</v>
      </c>
      <c r="S142" s="758"/>
      <c r="T142" s="742">
        <f t="shared" si="2"/>
        <v>119</v>
      </c>
      <c r="U142" s="718">
        <v>1.9</v>
      </c>
    </row>
    <row r="143" spans="1:21" ht="14.25" customHeight="1">
      <c r="A143" s="730" t="s">
        <v>9</v>
      </c>
      <c r="B143" s="730" t="s">
        <v>9</v>
      </c>
      <c r="C143" s="731">
        <v>2012</v>
      </c>
      <c r="D143" s="753" t="s">
        <v>26</v>
      </c>
      <c r="E143" s="733" t="s">
        <v>13</v>
      </c>
      <c r="F143" s="754" t="s">
        <v>488</v>
      </c>
      <c r="G143" s="743" t="s">
        <v>667</v>
      </c>
      <c r="H143" s="745" t="s">
        <v>640</v>
      </c>
      <c r="I143" s="737">
        <v>0.125</v>
      </c>
      <c r="J143" s="738"/>
      <c r="K143" s="738">
        <v>13</v>
      </c>
      <c r="L143" s="738"/>
      <c r="M143" s="747" t="s">
        <v>120</v>
      </c>
      <c r="N143" s="758"/>
      <c r="O143" s="758"/>
      <c r="P143" s="758"/>
      <c r="Q143" s="758"/>
      <c r="R143" s="750">
        <v>19</v>
      </c>
      <c r="S143" s="758">
        <v>7.2999999999999995E-2</v>
      </c>
      <c r="T143" s="742">
        <f t="shared" si="2"/>
        <v>19</v>
      </c>
      <c r="U143" s="718">
        <v>2.02</v>
      </c>
    </row>
    <row r="144" spans="1:21" ht="14.25" customHeight="1">
      <c r="A144" s="730" t="s">
        <v>9</v>
      </c>
      <c r="B144" s="730" t="s">
        <v>9</v>
      </c>
      <c r="C144" s="731">
        <v>2012</v>
      </c>
      <c r="D144" s="753" t="s">
        <v>26</v>
      </c>
      <c r="E144" s="733" t="s">
        <v>13</v>
      </c>
      <c r="F144" s="754" t="s">
        <v>488</v>
      </c>
      <c r="G144" s="743" t="s">
        <v>668</v>
      </c>
      <c r="H144" s="745" t="s">
        <v>640</v>
      </c>
      <c r="I144" s="737">
        <v>0.125</v>
      </c>
      <c r="J144" s="738"/>
      <c r="K144" s="738">
        <v>0</v>
      </c>
      <c r="L144" s="738"/>
      <c r="M144" s="747" t="s">
        <v>120</v>
      </c>
      <c r="N144" s="758"/>
      <c r="O144" s="758"/>
      <c r="P144" s="758"/>
      <c r="Q144" s="758"/>
      <c r="R144" s="758"/>
      <c r="S144" s="758"/>
      <c r="T144" s="742">
        <f t="shared" si="2"/>
        <v>0</v>
      </c>
    </row>
    <row r="145" spans="1:21" ht="14.25" customHeight="1">
      <c r="A145" s="730" t="s">
        <v>9</v>
      </c>
      <c r="B145" s="730" t="s">
        <v>9</v>
      </c>
      <c r="C145" s="731">
        <v>2012</v>
      </c>
      <c r="D145" s="753" t="s">
        <v>26</v>
      </c>
      <c r="E145" s="733" t="s">
        <v>13</v>
      </c>
      <c r="F145" s="754" t="s">
        <v>488</v>
      </c>
      <c r="G145" s="743" t="s">
        <v>669</v>
      </c>
      <c r="H145" s="745" t="s">
        <v>640</v>
      </c>
      <c r="I145" s="737">
        <v>0.125</v>
      </c>
      <c r="J145" s="738"/>
      <c r="K145" s="738">
        <v>0</v>
      </c>
      <c r="L145" s="738"/>
      <c r="M145" s="747" t="s">
        <v>120</v>
      </c>
      <c r="N145" s="758"/>
      <c r="O145" s="758"/>
      <c r="P145" s="758"/>
      <c r="Q145" s="758"/>
      <c r="R145" s="758"/>
      <c r="S145" s="758"/>
      <c r="T145" s="742">
        <f t="shared" si="2"/>
        <v>0</v>
      </c>
    </row>
    <row r="146" spans="1:21" ht="14.25" customHeight="1">
      <c r="A146" s="730" t="s">
        <v>9</v>
      </c>
      <c r="B146" s="730" t="s">
        <v>9</v>
      </c>
      <c r="C146" s="731">
        <v>2012</v>
      </c>
      <c r="D146" s="753" t="s">
        <v>26</v>
      </c>
      <c r="E146" s="733" t="s">
        <v>13</v>
      </c>
      <c r="F146" s="754" t="s">
        <v>488</v>
      </c>
      <c r="G146" s="743" t="s">
        <v>670</v>
      </c>
      <c r="H146" s="745" t="s">
        <v>640</v>
      </c>
      <c r="I146" s="737">
        <v>0.125</v>
      </c>
      <c r="J146" s="738"/>
      <c r="K146" s="738">
        <v>1131</v>
      </c>
      <c r="L146" s="738"/>
      <c r="M146" s="747" t="s">
        <v>120</v>
      </c>
      <c r="N146" s="756"/>
      <c r="O146" s="756"/>
      <c r="P146" s="756"/>
      <c r="Q146" s="756"/>
      <c r="R146" s="750">
        <v>576</v>
      </c>
      <c r="S146" s="739">
        <v>1.2999999999999999E-2</v>
      </c>
      <c r="T146" s="742">
        <f t="shared" si="2"/>
        <v>576</v>
      </c>
      <c r="U146" s="718">
        <v>0.37</v>
      </c>
    </row>
    <row r="147" spans="1:21" ht="14.25" customHeight="1">
      <c r="A147" s="730" t="s">
        <v>9</v>
      </c>
      <c r="B147" s="730" t="s">
        <v>9</v>
      </c>
      <c r="C147" s="731">
        <v>2012</v>
      </c>
      <c r="D147" s="759" t="s">
        <v>26</v>
      </c>
      <c r="E147" s="760" t="s">
        <v>13</v>
      </c>
      <c r="F147" s="754" t="s">
        <v>488</v>
      </c>
      <c r="G147" s="743" t="s">
        <v>671</v>
      </c>
      <c r="H147" s="745" t="s">
        <v>640</v>
      </c>
      <c r="I147" s="737">
        <v>0.125</v>
      </c>
      <c r="J147" s="738"/>
      <c r="K147" s="738">
        <v>29</v>
      </c>
      <c r="L147" s="738"/>
      <c r="M147" s="747" t="s">
        <v>120</v>
      </c>
      <c r="N147" s="758"/>
      <c r="O147" s="758"/>
      <c r="P147" s="758"/>
      <c r="Q147" s="758"/>
      <c r="R147" s="758"/>
      <c r="S147" s="758"/>
      <c r="T147" s="742">
        <f t="shared" si="2"/>
        <v>0</v>
      </c>
    </row>
    <row r="148" spans="1:21" ht="14.25" customHeight="1">
      <c r="A148" s="730" t="s">
        <v>9</v>
      </c>
      <c r="B148" s="730" t="s">
        <v>9</v>
      </c>
      <c r="C148" s="731">
        <v>2012</v>
      </c>
      <c r="D148" s="753" t="s">
        <v>26</v>
      </c>
      <c r="E148" s="761" t="s">
        <v>13</v>
      </c>
      <c r="F148" s="754" t="s">
        <v>488</v>
      </c>
      <c r="G148" s="751" t="s">
        <v>1245</v>
      </c>
      <c r="H148" s="736" t="s">
        <v>655</v>
      </c>
      <c r="I148" s="737"/>
      <c r="J148" s="738"/>
      <c r="K148" s="738"/>
      <c r="L148" s="738"/>
      <c r="M148" s="747" t="s">
        <v>120</v>
      </c>
      <c r="N148" s="758"/>
      <c r="O148" s="758"/>
      <c r="P148" s="758"/>
      <c r="Q148" s="758"/>
      <c r="R148" s="750">
        <v>2</v>
      </c>
      <c r="S148" s="758"/>
      <c r="T148" s="742">
        <f t="shared" si="2"/>
        <v>2</v>
      </c>
    </row>
    <row r="149" spans="1:21" ht="14.25" customHeight="1">
      <c r="A149" s="730" t="s">
        <v>9</v>
      </c>
      <c r="B149" s="730" t="s">
        <v>9</v>
      </c>
      <c r="C149" s="731">
        <v>2012</v>
      </c>
      <c r="D149" s="753" t="s">
        <v>26</v>
      </c>
      <c r="E149" s="733" t="s">
        <v>13</v>
      </c>
      <c r="F149" s="754" t="s">
        <v>488</v>
      </c>
      <c r="G149" s="751" t="s">
        <v>1246</v>
      </c>
      <c r="H149" s="736" t="s">
        <v>655</v>
      </c>
      <c r="I149" s="737"/>
      <c r="J149" s="738"/>
      <c r="K149" s="738"/>
      <c r="L149" s="738"/>
      <c r="M149" s="747" t="s">
        <v>120</v>
      </c>
      <c r="N149" s="758"/>
      <c r="O149" s="758"/>
      <c r="P149" s="758"/>
      <c r="Q149" s="758"/>
      <c r="R149" s="750">
        <v>2</v>
      </c>
      <c r="S149" s="758"/>
      <c r="T149" s="742">
        <f t="shared" si="2"/>
        <v>2</v>
      </c>
    </row>
    <row r="150" spans="1:21" ht="14.25" customHeight="1">
      <c r="A150" s="730" t="s">
        <v>9</v>
      </c>
      <c r="B150" s="730" t="s">
        <v>9</v>
      </c>
      <c r="C150" s="731">
        <v>2012</v>
      </c>
      <c r="D150" s="753" t="s">
        <v>26</v>
      </c>
      <c r="E150" s="733" t="s">
        <v>13</v>
      </c>
      <c r="F150" s="754" t="s">
        <v>488</v>
      </c>
      <c r="G150" s="751" t="s">
        <v>1247</v>
      </c>
      <c r="H150" s="736" t="s">
        <v>655</v>
      </c>
      <c r="I150" s="737"/>
      <c r="J150" s="738"/>
      <c r="K150" s="738"/>
      <c r="L150" s="738"/>
      <c r="M150" s="747" t="s">
        <v>120</v>
      </c>
      <c r="N150" s="758"/>
      <c r="O150" s="758"/>
      <c r="P150" s="758"/>
      <c r="Q150" s="758"/>
      <c r="R150" s="750">
        <v>1</v>
      </c>
      <c r="S150" s="758"/>
      <c r="T150" s="742">
        <f t="shared" si="2"/>
        <v>1</v>
      </c>
    </row>
    <row r="151" spans="1:21" ht="14.25" customHeight="1">
      <c r="A151" s="730" t="s">
        <v>9</v>
      </c>
      <c r="B151" s="730" t="s">
        <v>9</v>
      </c>
      <c r="C151" s="731">
        <v>2012</v>
      </c>
      <c r="D151" s="753" t="s">
        <v>26</v>
      </c>
      <c r="E151" s="733" t="s">
        <v>13</v>
      </c>
      <c r="F151" s="754" t="s">
        <v>488</v>
      </c>
      <c r="G151" s="751" t="s">
        <v>1248</v>
      </c>
      <c r="H151" s="736" t="s">
        <v>655</v>
      </c>
      <c r="I151" s="737"/>
      <c r="J151" s="738"/>
      <c r="K151" s="738"/>
      <c r="L151" s="738"/>
      <c r="M151" s="747" t="s">
        <v>120</v>
      </c>
      <c r="N151" s="758"/>
      <c r="O151" s="758"/>
      <c r="P151" s="758"/>
      <c r="Q151" s="758"/>
      <c r="R151" s="750">
        <v>1</v>
      </c>
      <c r="S151" s="758"/>
      <c r="T151" s="742">
        <f t="shared" si="2"/>
        <v>1</v>
      </c>
    </row>
    <row r="152" spans="1:21" ht="14.25" customHeight="1">
      <c r="A152" s="730" t="s">
        <v>9</v>
      </c>
      <c r="B152" s="730" t="s">
        <v>9</v>
      </c>
      <c r="C152" s="731">
        <v>2012</v>
      </c>
      <c r="D152" s="753" t="s">
        <v>26</v>
      </c>
      <c r="E152" s="733" t="s">
        <v>13</v>
      </c>
      <c r="F152" s="754" t="s">
        <v>488</v>
      </c>
      <c r="G152" s="743" t="s">
        <v>672</v>
      </c>
      <c r="H152" s="745" t="s">
        <v>640</v>
      </c>
      <c r="I152" s="737">
        <v>0.125</v>
      </c>
      <c r="J152" s="738"/>
      <c r="K152" s="738">
        <v>17</v>
      </c>
      <c r="L152" s="738"/>
      <c r="M152" s="747" t="s">
        <v>120</v>
      </c>
      <c r="N152" s="758"/>
      <c r="O152" s="758"/>
      <c r="P152" s="750">
        <v>4</v>
      </c>
      <c r="Q152" s="750"/>
      <c r="R152" s="750">
        <v>30</v>
      </c>
      <c r="S152" s="758">
        <v>5.8999999999999997E-2</v>
      </c>
      <c r="T152" s="742">
        <f t="shared" si="2"/>
        <v>34</v>
      </c>
      <c r="U152" s="718">
        <v>1.33</v>
      </c>
    </row>
    <row r="153" spans="1:21" ht="14.25" customHeight="1">
      <c r="A153" s="730" t="s">
        <v>9</v>
      </c>
      <c r="B153" s="730" t="s">
        <v>9</v>
      </c>
      <c r="C153" s="731">
        <v>2012</v>
      </c>
      <c r="D153" s="753" t="s">
        <v>26</v>
      </c>
      <c r="E153" s="733" t="s">
        <v>13</v>
      </c>
      <c r="F153" s="744" t="s">
        <v>488</v>
      </c>
      <c r="G153" s="743" t="s">
        <v>651</v>
      </c>
      <c r="H153" s="745" t="s">
        <v>642</v>
      </c>
      <c r="I153" s="737">
        <v>0.125</v>
      </c>
      <c r="J153" s="738"/>
      <c r="K153" s="738">
        <v>428</v>
      </c>
      <c r="L153" s="738"/>
      <c r="M153" s="747" t="s">
        <v>120</v>
      </c>
      <c r="N153" s="758"/>
      <c r="O153" s="758"/>
      <c r="P153" s="750">
        <v>159</v>
      </c>
      <c r="Q153" s="750">
        <v>8.9999999999999993E-3</v>
      </c>
      <c r="R153" s="750">
        <v>45</v>
      </c>
      <c r="S153" s="758">
        <v>1.0999999999999999E-2</v>
      </c>
      <c r="T153" s="742">
        <f t="shared" si="2"/>
        <v>204</v>
      </c>
      <c r="U153" s="718">
        <v>1.7</v>
      </c>
    </row>
    <row r="154" spans="1:21" ht="14.25" customHeight="1">
      <c r="A154" s="730" t="s">
        <v>9</v>
      </c>
      <c r="B154" s="730" t="s">
        <v>9</v>
      </c>
      <c r="C154" s="731">
        <v>2012</v>
      </c>
      <c r="D154" s="753" t="s">
        <v>26</v>
      </c>
      <c r="E154" s="733" t="s">
        <v>13</v>
      </c>
      <c r="F154" s="754" t="s">
        <v>488</v>
      </c>
      <c r="G154" s="743" t="s">
        <v>673</v>
      </c>
      <c r="H154" s="745" t="s">
        <v>640</v>
      </c>
      <c r="I154" s="737">
        <v>0.125</v>
      </c>
      <c r="J154" s="738"/>
      <c r="K154" s="738">
        <v>644</v>
      </c>
      <c r="L154" s="738"/>
      <c r="M154" s="747" t="s">
        <v>120</v>
      </c>
      <c r="N154" s="758"/>
      <c r="O154" s="758"/>
      <c r="P154" s="750">
        <v>149</v>
      </c>
      <c r="Q154" s="750">
        <v>0.01</v>
      </c>
      <c r="R154" s="750">
        <v>189</v>
      </c>
      <c r="S154" s="758">
        <v>1.2999999999999999E-2</v>
      </c>
      <c r="T154" s="742">
        <f t="shared" si="2"/>
        <v>338</v>
      </c>
      <c r="U154" s="718">
        <v>0.92</v>
      </c>
    </row>
    <row r="155" spans="1:21" ht="14.25" customHeight="1">
      <c r="A155" s="730" t="s">
        <v>9</v>
      </c>
      <c r="B155" s="730" t="s">
        <v>9</v>
      </c>
      <c r="C155" s="731">
        <v>2012</v>
      </c>
      <c r="D155" s="753" t="s">
        <v>26</v>
      </c>
      <c r="E155" s="733" t="s">
        <v>13</v>
      </c>
      <c r="F155" s="744" t="s">
        <v>488</v>
      </c>
      <c r="G155" s="743" t="s">
        <v>652</v>
      </c>
      <c r="H155" s="745" t="s">
        <v>640</v>
      </c>
      <c r="I155" s="737">
        <v>0.125</v>
      </c>
      <c r="J155" s="738"/>
      <c r="K155" s="738">
        <v>769</v>
      </c>
      <c r="L155" s="738"/>
      <c r="M155" s="747" t="s">
        <v>120</v>
      </c>
      <c r="N155" s="758"/>
      <c r="O155" s="758"/>
      <c r="P155" s="750">
        <v>800</v>
      </c>
      <c r="Q155" s="750">
        <v>3.0000000000000001E-3</v>
      </c>
      <c r="R155" s="750">
        <v>238</v>
      </c>
      <c r="S155" s="758">
        <v>1.9E-2</v>
      </c>
      <c r="T155" s="742">
        <f t="shared" si="2"/>
        <v>1038</v>
      </c>
      <c r="U155" s="718">
        <v>0.85</v>
      </c>
    </row>
    <row r="156" spans="1:21" ht="14.25" customHeight="1">
      <c r="A156" s="730" t="s">
        <v>9</v>
      </c>
      <c r="B156" s="730" t="s">
        <v>9</v>
      </c>
      <c r="C156" s="731">
        <v>2012</v>
      </c>
      <c r="D156" s="753" t="s">
        <v>26</v>
      </c>
      <c r="E156" s="733" t="s">
        <v>13</v>
      </c>
      <c r="F156" s="754" t="s">
        <v>488</v>
      </c>
      <c r="G156" s="743" t="s">
        <v>674</v>
      </c>
      <c r="H156" s="745" t="s">
        <v>640</v>
      </c>
      <c r="I156" s="737">
        <v>0.125</v>
      </c>
      <c r="J156" s="738"/>
      <c r="K156" s="738">
        <v>0</v>
      </c>
      <c r="L156" s="738"/>
      <c r="M156" s="747" t="s">
        <v>120</v>
      </c>
      <c r="N156" s="758"/>
      <c r="O156" s="758"/>
      <c r="P156" s="758"/>
      <c r="Q156" s="758"/>
      <c r="R156" s="758"/>
      <c r="S156" s="758"/>
      <c r="T156" s="742">
        <f t="shared" si="2"/>
        <v>0</v>
      </c>
    </row>
    <row r="157" spans="1:21" ht="14.25" customHeight="1">
      <c r="A157" s="730" t="s">
        <v>9</v>
      </c>
      <c r="B157" s="730" t="s">
        <v>9</v>
      </c>
      <c r="C157" s="731">
        <v>2012</v>
      </c>
      <c r="D157" s="753" t="s">
        <v>26</v>
      </c>
      <c r="E157" s="733" t="s">
        <v>13</v>
      </c>
      <c r="F157" s="744" t="s">
        <v>488</v>
      </c>
      <c r="G157" s="743" t="s">
        <v>675</v>
      </c>
      <c r="H157" s="745" t="s">
        <v>640</v>
      </c>
      <c r="I157" s="737">
        <v>0.125</v>
      </c>
      <c r="J157" s="738"/>
      <c r="K157" s="738">
        <v>132</v>
      </c>
      <c r="L157" s="738"/>
      <c r="M157" s="747" t="s">
        <v>120</v>
      </c>
      <c r="N157" s="758"/>
      <c r="O157" s="758"/>
      <c r="P157" s="758"/>
      <c r="Q157" s="758"/>
      <c r="R157" s="750">
        <v>190</v>
      </c>
      <c r="S157" s="758">
        <v>3.1E-2</v>
      </c>
      <c r="T157" s="742">
        <f t="shared" si="2"/>
        <v>190</v>
      </c>
      <c r="U157" s="718">
        <v>1.28</v>
      </c>
    </row>
    <row r="158" spans="1:21" ht="14.25" customHeight="1">
      <c r="A158" s="730" t="s">
        <v>9</v>
      </c>
      <c r="B158" s="730" t="s">
        <v>9</v>
      </c>
      <c r="C158" s="731">
        <v>2012</v>
      </c>
      <c r="D158" s="753" t="s">
        <v>26</v>
      </c>
      <c r="E158" s="733" t="s">
        <v>13</v>
      </c>
      <c r="F158" s="744" t="s">
        <v>488</v>
      </c>
      <c r="G158" s="751" t="s">
        <v>732</v>
      </c>
      <c r="H158" s="736" t="s">
        <v>1416</v>
      </c>
      <c r="I158" s="737"/>
      <c r="J158" s="738"/>
      <c r="K158" s="738"/>
      <c r="L158" s="738"/>
      <c r="M158" s="747" t="s">
        <v>120</v>
      </c>
      <c r="N158" s="758"/>
      <c r="O158" s="758"/>
      <c r="P158" s="750"/>
      <c r="Q158" s="750"/>
      <c r="R158" s="750">
        <v>6</v>
      </c>
      <c r="S158" s="758"/>
      <c r="T158" s="742">
        <f t="shared" si="2"/>
        <v>6</v>
      </c>
      <c r="U158" s="718">
        <v>1.42</v>
      </c>
    </row>
    <row r="159" spans="1:21" ht="14.25" customHeight="1">
      <c r="A159" s="730" t="s">
        <v>9</v>
      </c>
      <c r="B159" s="730" t="s">
        <v>9</v>
      </c>
      <c r="C159" s="731">
        <v>2012</v>
      </c>
      <c r="D159" s="753" t="s">
        <v>26</v>
      </c>
      <c r="E159" s="733" t="s">
        <v>13</v>
      </c>
      <c r="F159" s="744" t="s">
        <v>488</v>
      </c>
      <c r="G159" s="751" t="s">
        <v>1249</v>
      </c>
      <c r="H159" s="736" t="s">
        <v>655</v>
      </c>
      <c r="I159" s="737"/>
      <c r="J159" s="738"/>
      <c r="K159" s="738"/>
      <c r="L159" s="738"/>
      <c r="M159" s="747" t="s">
        <v>120</v>
      </c>
      <c r="N159" s="758"/>
      <c r="O159" s="758"/>
      <c r="P159" s="750">
        <v>1</v>
      </c>
      <c r="Q159" s="750"/>
      <c r="R159" s="750"/>
      <c r="S159" s="758"/>
      <c r="T159" s="742">
        <f t="shared" si="2"/>
        <v>1</v>
      </c>
    </row>
    <row r="160" spans="1:21" ht="14.25" customHeight="1">
      <c r="A160" s="730" t="s">
        <v>9</v>
      </c>
      <c r="B160" s="730" t="s">
        <v>9</v>
      </c>
      <c r="C160" s="731">
        <v>2012</v>
      </c>
      <c r="D160" s="753" t="s">
        <v>26</v>
      </c>
      <c r="E160" s="733" t="s">
        <v>13</v>
      </c>
      <c r="F160" s="744" t="s">
        <v>488</v>
      </c>
      <c r="G160" s="751" t="s">
        <v>1250</v>
      </c>
      <c r="H160" s="736" t="s">
        <v>655</v>
      </c>
      <c r="I160" s="737"/>
      <c r="J160" s="738"/>
      <c r="K160" s="738"/>
      <c r="L160" s="738"/>
      <c r="M160" s="747" t="s">
        <v>120</v>
      </c>
      <c r="N160" s="758"/>
      <c r="O160" s="758"/>
      <c r="P160" s="750">
        <v>1</v>
      </c>
      <c r="Q160" s="750"/>
      <c r="R160" s="750"/>
      <c r="S160" s="758"/>
      <c r="T160" s="742">
        <f t="shared" si="2"/>
        <v>1</v>
      </c>
    </row>
    <row r="161" spans="1:21" ht="14.25" customHeight="1">
      <c r="A161" s="730" t="s">
        <v>9</v>
      </c>
      <c r="B161" s="730" t="s">
        <v>9</v>
      </c>
      <c r="C161" s="731">
        <v>2012</v>
      </c>
      <c r="D161" s="753" t="s">
        <v>26</v>
      </c>
      <c r="E161" s="733" t="s">
        <v>13</v>
      </c>
      <c r="F161" s="744" t="s">
        <v>488</v>
      </c>
      <c r="G161" s="751" t="s">
        <v>1251</v>
      </c>
      <c r="H161" s="736" t="s">
        <v>655</v>
      </c>
      <c r="I161" s="737"/>
      <c r="J161" s="738"/>
      <c r="K161" s="738"/>
      <c r="L161" s="738"/>
      <c r="M161" s="747" t="s">
        <v>120</v>
      </c>
      <c r="N161" s="758"/>
      <c r="O161" s="758"/>
      <c r="P161" s="750"/>
      <c r="Q161" s="750"/>
      <c r="R161" s="750">
        <v>1</v>
      </c>
      <c r="S161" s="758"/>
      <c r="T161" s="742">
        <f t="shared" si="2"/>
        <v>1</v>
      </c>
    </row>
    <row r="162" spans="1:21" ht="14.25" customHeight="1">
      <c r="A162" s="730" t="s">
        <v>9</v>
      </c>
      <c r="B162" s="730" t="s">
        <v>9</v>
      </c>
      <c r="C162" s="731">
        <v>2012</v>
      </c>
      <c r="D162" s="753" t="s">
        <v>26</v>
      </c>
      <c r="E162" s="733" t="s">
        <v>13</v>
      </c>
      <c r="F162" s="744" t="s">
        <v>488</v>
      </c>
      <c r="G162" s="751" t="s">
        <v>1252</v>
      </c>
      <c r="H162" s="736" t="s">
        <v>655</v>
      </c>
      <c r="I162" s="737"/>
      <c r="J162" s="738"/>
      <c r="K162" s="738"/>
      <c r="L162" s="738"/>
      <c r="M162" s="747" t="s">
        <v>120</v>
      </c>
      <c r="N162" s="758"/>
      <c r="O162" s="758"/>
      <c r="P162" s="750">
        <v>21</v>
      </c>
      <c r="Q162" s="750">
        <v>1.6E-2</v>
      </c>
      <c r="R162" s="750">
        <v>3</v>
      </c>
      <c r="S162" s="758"/>
      <c r="T162" s="742">
        <f t="shared" si="2"/>
        <v>24</v>
      </c>
      <c r="U162" s="718">
        <v>0.4</v>
      </c>
    </row>
    <row r="163" spans="1:21" ht="14.25" customHeight="1">
      <c r="A163" s="730" t="s">
        <v>9</v>
      </c>
      <c r="B163" s="730" t="s">
        <v>9</v>
      </c>
      <c r="C163" s="731">
        <v>2012</v>
      </c>
      <c r="D163" s="753" t="s">
        <v>26</v>
      </c>
      <c r="E163" s="733" t="s">
        <v>13</v>
      </c>
      <c r="F163" s="744" t="s">
        <v>488</v>
      </c>
      <c r="G163" s="751" t="s">
        <v>1253</v>
      </c>
      <c r="H163" s="736" t="s">
        <v>655</v>
      </c>
      <c r="I163" s="737"/>
      <c r="J163" s="738"/>
      <c r="K163" s="738"/>
      <c r="L163" s="738"/>
      <c r="M163" s="747" t="s">
        <v>120</v>
      </c>
      <c r="N163" s="758"/>
      <c r="O163" s="758"/>
      <c r="P163" s="750">
        <v>215</v>
      </c>
      <c r="Q163" s="750">
        <v>8.9999999999999993E-3</v>
      </c>
      <c r="R163" s="750">
        <v>692</v>
      </c>
      <c r="S163" s="758">
        <v>4.0000000000000001E-3</v>
      </c>
      <c r="T163" s="742">
        <f t="shared" si="2"/>
        <v>907</v>
      </c>
      <c r="U163" s="718">
        <v>0.72</v>
      </c>
    </row>
    <row r="164" spans="1:21" ht="14.25" customHeight="1">
      <c r="A164" s="730" t="s">
        <v>9</v>
      </c>
      <c r="B164" s="730" t="s">
        <v>9</v>
      </c>
      <c r="C164" s="731">
        <v>2012</v>
      </c>
      <c r="D164" s="753" t="s">
        <v>26</v>
      </c>
      <c r="E164" s="733" t="s">
        <v>13</v>
      </c>
      <c r="F164" s="744" t="s">
        <v>488</v>
      </c>
      <c r="G164" s="751" t="s">
        <v>1254</v>
      </c>
      <c r="H164" s="736" t="s">
        <v>655</v>
      </c>
      <c r="I164" s="737"/>
      <c r="J164" s="738"/>
      <c r="K164" s="738"/>
      <c r="L164" s="738"/>
      <c r="M164" s="747" t="s">
        <v>120</v>
      </c>
      <c r="N164" s="758"/>
      <c r="O164" s="758"/>
      <c r="P164" s="750"/>
      <c r="Q164" s="750"/>
      <c r="R164" s="750">
        <v>4</v>
      </c>
      <c r="S164" s="758"/>
      <c r="T164" s="742">
        <f t="shared" si="2"/>
        <v>4</v>
      </c>
      <c r="U164" s="718">
        <v>1.7</v>
      </c>
    </row>
    <row r="165" spans="1:21" ht="14.25" customHeight="1">
      <c r="A165" s="730" t="s">
        <v>9</v>
      </c>
      <c r="B165" s="730" t="s">
        <v>9</v>
      </c>
      <c r="C165" s="731">
        <v>2012</v>
      </c>
      <c r="D165" s="753" t="s">
        <v>26</v>
      </c>
      <c r="E165" s="733" t="s">
        <v>13</v>
      </c>
      <c r="F165" s="744" t="s">
        <v>488</v>
      </c>
      <c r="G165" s="751" t="s">
        <v>1255</v>
      </c>
      <c r="H165" s="736" t="s">
        <v>655</v>
      </c>
      <c r="I165" s="737"/>
      <c r="J165" s="738"/>
      <c r="K165" s="738"/>
      <c r="L165" s="738"/>
      <c r="M165" s="747" t="s">
        <v>120</v>
      </c>
      <c r="N165" s="758"/>
      <c r="O165" s="758"/>
      <c r="P165" s="750"/>
      <c r="Q165" s="750"/>
      <c r="R165" s="750">
        <v>29</v>
      </c>
      <c r="S165" s="758">
        <v>2.1999999999999999E-2</v>
      </c>
      <c r="T165" s="742">
        <f t="shared" si="2"/>
        <v>29</v>
      </c>
      <c r="U165" s="718">
        <v>1.6</v>
      </c>
    </row>
    <row r="166" spans="1:21" ht="14.25" customHeight="1">
      <c r="A166" s="730" t="s">
        <v>9</v>
      </c>
      <c r="B166" s="730" t="s">
        <v>9</v>
      </c>
      <c r="C166" s="731">
        <v>2012</v>
      </c>
      <c r="D166" s="753" t="s">
        <v>26</v>
      </c>
      <c r="E166" s="762" t="s">
        <v>13</v>
      </c>
      <c r="F166" s="754" t="s">
        <v>488</v>
      </c>
      <c r="G166" s="743" t="s">
        <v>676</v>
      </c>
      <c r="H166" s="745" t="s">
        <v>642</v>
      </c>
      <c r="I166" s="737">
        <v>0.125</v>
      </c>
      <c r="J166" s="738"/>
      <c r="K166" s="738">
        <v>3971</v>
      </c>
      <c r="L166" s="738"/>
      <c r="M166" s="747" t="s">
        <v>120</v>
      </c>
      <c r="N166" s="763"/>
      <c r="O166" s="763"/>
      <c r="P166" s="763"/>
      <c r="Q166" s="763"/>
      <c r="R166" s="750">
        <v>3570</v>
      </c>
      <c r="S166" s="758">
        <v>4.0000000000000001E-3</v>
      </c>
      <c r="T166" s="742">
        <f t="shared" si="2"/>
        <v>3570</v>
      </c>
      <c r="U166" s="718">
        <v>0.34</v>
      </c>
    </row>
    <row r="167" spans="1:21" ht="14.25" customHeight="1">
      <c r="A167" s="730" t="s">
        <v>9</v>
      </c>
      <c r="B167" s="730" t="s">
        <v>9</v>
      </c>
      <c r="C167" s="731">
        <v>2012</v>
      </c>
      <c r="D167" s="753" t="s">
        <v>26</v>
      </c>
      <c r="E167" s="762" t="s">
        <v>13</v>
      </c>
      <c r="F167" s="764" t="s">
        <v>488</v>
      </c>
      <c r="G167" s="751" t="s">
        <v>1256</v>
      </c>
      <c r="H167" s="736" t="s">
        <v>655</v>
      </c>
      <c r="I167" s="755"/>
      <c r="J167" s="755"/>
      <c r="K167" s="755"/>
      <c r="L167" s="755"/>
      <c r="M167" s="747" t="s">
        <v>120</v>
      </c>
      <c r="N167" s="756"/>
      <c r="O167" s="756"/>
      <c r="P167" s="756"/>
      <c r="Q167" s="756"/>
      <c r="R167" s="750">
        <v>428</v>
      </c>
      <c r="S167" s="756">
        <v>1.2E-2</v>
      </c>
      <c r="T167" s="742">
        <f t="shared" si="2"/>
        <v>428</v>
      </c>
      <c r="U167" s="718">
        <v>1.1499999999999999</v>
      </c>
    </row>
    <row r="168" spans="1:21" ht="14.25" customHeight="1">
      <c r="A168" s="730" t="s">
        <v>9</v>
      </c>
      <c r="B168" s="730" t="s">
        <v>9</v>
      </c>
      <c r="C168" s="731">
        <v>2012</v>
      </c>
      <c r="D168" s="753" t="s">
        <v>26</v>
      </c>
      <c r="E168" s="762" t="s">
        <v>13</v>
      </c>
      <c r="F168" s="764" t="s">
        <v>488</v>
      </c>
      <c r="G168" s="751" t="s">
        <v>1257</v>
      </c>
      <c r="H168" s="736" t="s">
        <v>655</v>
      </c>
      <c r="I168" s="755"/>
      <c r="J168" s="755"/>
      <c r="K168" s="755"/>
      <c r="L168" s="755"/>
      <c r="M168" s="747" t="s">
        <v>120</v>
      </c>
      <c r="N168" s="756"/>
      <c r="O168" s="756"/>
      <c r="P168" s="756"/>
      <c r="Q168" s="756"/>
      <c r="R168" s="750">
        <v>3</v>
      </c>
      <c r="S168" s="756"/>
      <c r="T168" s="742">
        <f t="shared" si="2"/>
        <v>3</v>
      </c>
      <c r="U168" s="718">
        <v>2.7</v>
      </c>
    </row>
    <row r="169" spans="1:21" ht="14.25" customHeight="1">
      <c r="A169" s="730" t="s">
        <v>9</v>
      </c>
      <c r="B169" s="730" t="s">
        <v>9</v>
      </c>
      <c r="C169" s="731">
        <v>2012</v>
      </c>
      <c r="D169" s="753" t="s">
        <v>26</v>
      </c>
      <c r="E169" s="762" t="s">
        <v>13</v>
      </c>
      <c r="F169" s="764" t="s">
        <v>488</v>
      </c>
      <c r="G169" s="751" t="s">
        <v>1258</v>
      </c>
      <c r="H169" s="736" t="s">
        <v>655</v>
      </c>
      <c r="I169" s="755"/>
      <c r="J169" s="755"/>
      <c r="K169" s="755"/>
      <c r="L169" s="755"/>
      <c r="M169" s="747" t="s">
        <v>120</v>
      </c>
      <c r="N169" s="756"/>
      <c r="O169" s="756"/>
      <c r="P169" s="756"/>
      <c r="Q169" s="756"/>
      <c r="R169" s="750">
        <v>2</v>
      </c>
      <c r="S169" s="756"/>
      <c r="T169" s="742">
        <f t="shared" si="2"/>
        <v>2</v>
      </c>
    </row>
    <row r="170" spans="1:21" ht="14.25" customHeight="1">
      <c r="A170" s="730" t="s">
        <v>9</v>
      </c>
      <c r="B170" s="730" t="s">
        <v>9</v>
      </c>
      <c r="C170" s="731">
        <v>2012</v>
      </c>
      <c r="D170" s="753" t="s">
        <v>26</v>
      </c>
      <c r="E170" s="762" t="s">
        <v>13</v>
      </c>
      <c r="F170" s="764" t="s">
        <v>488</v>
      </c>
      <c r="G170" s="751" t="s">
        <v>1259</v>
      </c>
      <c r="H170" s="736" t="s">
        <v>655</v>
      </c>
      <c r="I170" s="755"/>
      <c r="J170" s="755"/>
      <c r="K170" s="755"/>
      <c r="L170" s="755"/>
      <c r="M170" s="747" t="s">
        <v>120</v>
      </c>
      <c r="N170" s="756"/>
      <c r="O170" s="756"/>
      <c r="P170" s="756"/>
      <c r="Q170" s="756"/>
      <c r="R170" s="750">
        <v>4</v>
      </c>
      <c r="S170" s="756"/>
      <c r="T170" s="742">
        <f t="shared" si="2"/>
        <v>4</v>
      </c>
    </row>
    <row r="171" spans="1:21" ht="14.25" customHeight="1">
      <c r="A171" s="730" t="s">
        <v>9</v>
      </c>
      <c r="B171" s="730" t="s">
        <v>9</v>
      </c>
      <c r="C171" s="731">
        <v>2012</v>
      </c>
      <c r="D171" s="753" t="s">
        <v>26</v>
      </c>
      <c r="E171" s="762" t="s">
        <v>13</v>
      </c>
      <c r="F171" s="764" t="s">
        <v>488</v>
      </c>
      <c r="G171" s="751" t="s">
        <v>743</v>
      </c>
      <c r="H171" s="736" t="s">
        <v>655</v>
      </c>
      <c r="I171" s="755"/>
      <c r="J171" s="755"/>
      <c r="K171" s="755"/>
      <c r="L171" s="755"/>
      <c r="M171" s="747" t="s">
        <v>120</v>
      </c>
      <c r="N171" s="756"/>
      <c r="O171" s="756"/>
      <c r="P171" s="756"/>
      <c r="Q171" s="756"/>
      <c r="R171" s="750">
        <v>8</v>
      </c>
      <c r="S171" s="756"/>
      <c r="T171" s="742">
        <f t="shared" si="2"/>
        <v>8</v>
      </c>
      <c r="U171" s="718">
        <v>0.66</v>
      </c>
    </row>
    <row r="172" spans="1:21" ht="14.25" customHeight="1"/>
    <row r="173" spans="1:21" ht="14.25" customHeight="1"/>
  </sheetData>
  <autoFilter ref="A4:U171"/>
  <mergeCells count="9">
    <mergeCell ref="N3:S3"/>
    <mergeCell ref="F3:F4"/>
    <mergeCell ref="G3:G4"/>
    <mergeCell ref="H3:H4"/>
    <mergeCell ref="A3:A4"/>
    <mergeCell ref="B3:B4"/>
    <mergeCell ref="C3:C4"/>
    <mergeCell ref="D3:D4"/>
    <mergeCell ref="E3:E4"/>
  </mergeCells>
  <phoneticPr fontId="29" type="noConversion"/>
  <pageMargins left="0.78740157480314965" right="0.78740157480314965" top="1.0629921259842521" bottom="1.0629921259842521" header="0.78740157480314965" footer="0.78740157480314965"/>
  <pageSetup paperSize="9" scale="50"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10"/>
  <sheetViews>
    <sheetView view="pageBreakPreview" zoomScale="90" zoomScaleSheetLayoutView="90" workbookViewId="0">
      <selection activeCell="D26" sqref="D26"/>
    </sheetView>
  </sheetViews>
  <sheetFormatPr defaultColWidth="11.5703125" defaultRowHeight="12.75"/>
  <cols>
    <col min="1" max="1" width="6.28515625" style="1" customWidth="1"/>
    <col min="2" max="3" width="11.5703125" style="1" customWidth="1"/>
    <col min="4" max="4" width="9.7109375" style="61" customWidth="1"/>
    <col min="5" max="5" width="20.28515625" style="1" customWidth="1"/>
    <col min="6" max="6" width="9.7109375" style="1" customWidth="1"/>
    <col min="7" max="7" width="12.28515625" style="1" customWidth="1"/>
    <col min="8" max="8" width="39.7109375" style="1" bestFit="1" customWidth="1"/>
    <col min="9" max="9" width="7.85546875" style="1" customWidth="1"/>
    <col min="10" max="10" width="21.42578125" style="1" customWidth="1"/>
    <col min="11" max="11" width="12.28515625" style="1" customWidth="1"/>
    <col min="12" max="12" width="17" style="1" customWidth="1"/>
    <col min="13" max="14" width="22" style="1" customWidth="1"/>
    <col min="15" max="16" width="16.42578125" style="1" customWidth="1"/>
    <col min="17" max="18" width="17.42578125" style="1" customWidth="1"/>
    <col min="19" max="19" width="22.85546875" style="1" customWidth="1"/>
    <col min="20" max="16384" width="11.5703125" style="1"/>
  </cols>
  <sheetData>
    <row r="1" spans="1:256" ht="15.75" customHeight="1" thickBot="1">
      <c r="A1" s="67" t="s">
        <v>392</v>
      </c>
      <c r="B1" s="67"/>
      <c r="C1" s="67"/>
      <c r="D1" s="576"/>
      <c r="E1" s="67"/>
      <c r="F1" s="67"/>
      <c r="G1" s="67"/>
      <c r="H1" s="67"/>
      <c r="I1" s="67"/>
      <c r="J1" s="67"/>
      <c r="K1" s="67"/>
      <c r="L1" s="67"/>
      <c r="M1" s="224" t="s">
        <v>0</v>
      </c>
      <c r="N1" s="578" t="s">
        <v>10</v>
      </c>
      <c r="IT1"/>
      <c r="IU1"/>
      <c r="IV1"/>
    </row>
    <row r="2" spans="1:256" ht="15.75" customHeight="1" thickBot="1">
      <c r="A2" s="68"/>
      <c r="B2" s="68"/>
      <c r="C2" s="68"/>
      <c r="D2" s="577"/>
      <c r="E2" s="68"/>
      <c r="F2" s="68"/>
      <c r="G2" s="68"/>
      <c r="H2" s="68"/>
      <c r="I2" s="68"/>
      <c r="J2" s="68"/>
      <c r="K2" s="68"/>
      <c r="L2" s="68"/>
      <c r="M2" s="224" t="s">
        <v>373</v>
      </c>
      <c r="N2" s="553">
        <v>2012</v>
      </c>
      <c r="O2" s="69"/>
      <c r="P2" s="69"/>
      <c r="Q2" s="69"/>
      <c r="R2" s="69"/>
      <c r="S2" s="69"/>
      <c r="IT2"/>
      <c r="IU2"/>
      <c r="IV2"/>
    </row>
    <row r="3" spans="1:256" ht="12.95" customHeight="1" thickBot="1">
      <c r="A3" s="830" t="s">
        <v>1</v>
      </c>
      <c r="B3" s="830" t="s">
        <v>123</v>
      </c>
      <c r="C3" s="830" t="s">
        <v>139</v>
      </c>
      <c r="D3" s="830" t="s">
        <v>98</v>
      </c>
      <c r="E3" s="830" t="s">
        <v>15</v>
      </c>
      <c r="F3" s="830" t="s">
        <v>3</v>
      </c>
      <c r="G3" s="830" t="s">
        <v>71</v>
      </c>
      <c r="H3" s="830" t="s">
        <v>124</v>
      </c>
      <c r="I3" s="830" t="s">
        <v>125</v>
      </c>
      <c r="J3" s="830" t="s">
        <v>140</v>
      </c>
      <c r="K3" s="829" t="s">
        <v>141</v>
      </c>
      <c r="L3" s="829"/>
      <c r="M3" s="829"/>
      <c r="N3" s="829"/>
      <c r="O3" s="70"/>
      <c r="P3" s="70"/>
      <c r="Q3" s="70"/>
      <c r="R3" s="70"/>
      <c r="S3" s="69"/>
    </row>
    <row r="4" spans="1:256" ht="64.5" thickBot="1">
      <c r="A4" s="830"/>
      <c r="B4" s="830"/>
      <c r="C4" s="830"/>
      <c r="D4" s="830"/>
      <c r="E4" s="830"/>
      <c r="F4" s="830"/>
      <c r="G4" s="830"/>
      <c r="H4" s="830"/>
      <c r="I4" s="830"/>
      <c r="J4" s="830"/>
      <c r="K4" s="221" t="s">
        <v>128</v>
      </c>
      <c r="L4" s="223" t="s">
        <v>130</v>
      </c>
      <c r="M4" s="222" t="s">
        <v>132</v>
      </c>
      <c r="N4" s="223" t="s">
        <v>320</v>
      </c>
      <c r="O4" s="69"/>
      <c r="P4" s="69"/>
      <c r="Q4" s="69"/>
      <c r="R4" s="69"/>
      <c r="S4" s="69"/>
      <c r="IT4"/>
      <c r="IU4"/>
      <c r="IV4"/>
    </row>
    <row r="5" spans="1:256">
      <c r="A5" s="511" t="s">
        <v>9</v>
      </c>
      <c r="B5" s="512" t="s">
        <v>9</v>
      </c>
      <c r="C5" s="511" t="s">
        <v>134</v>
      </c>
      <c r="D5" s="501">
        <v>2012</v>
      </c>
      <c r="E5" s="511" t="s">
        <v>24</v>
      </c>
      <c r="F5" s="511" t="s">
        <v>13</v>
      </c>
      <c r="G5" s="511" t="s">
        <v>483</v>
      </c>
      <c r="H5" s="517" t="s">
        <v>811</v>
      </c>
      <c r="I5" s="501" t="s">
        <v>640</v>
      </c>
      <c r="J5" s="511" t="s">
        <v>440</v>
      </c>
      <c r="K5" s="501">
        <v>4904</v>
      </c>
      <c r="L5" s="501"/>
      <c r="M5" s="501"/>
      <c r="N5" s="518">
        <f t="shared" ref="N5:N28" si="0">K5+L5+M5</f>
        <v>4904</v>
      </c>
      <c r="IT5"/>
      <c r="IU5"/>
      <c r="IV5"/>
    </row>
    <row r="6" spans="1:256">
      <c r="A6" s="511" t="s">
        <v>9</v>
      </c>
      <c r="B6" s="512" t="s">
        <v>9</v>
      </c>
      <c r="C6" s="511" t="s">
        <v>134</v>
      </c>
      <c r="D6" s="501">
        <v>2012</v>
      </c>
      <c r="E6" s="511" t="s">
        <v>24</v>
      </c>
      <c r="F6" s="511" t="s">
        <v>13</v>
      </c>
      <c r="G6" s="511" t="s">
        <v>483</v>
      </c>
      <c r="H6" s="517" t="s">
        <v>1082</v>
      </c>
      <c r="I6" s="501" t="s">
        <v>655</v>
      </c>
      <c r="J6" s="511" t="s">
        <v>440</v>
      </c>
      <c r="K6" s="501"/>
      <c r="L6" s="501"/>
      <c r="M6" s="501">
        <v>26</v>
      </c>
      <c r="N6" s="518">
        <f t="shared" si="0"/>
        <v>26</v>
      </c>
      <c r="IT6"/>
      <c r="IU6"/>
      <c r="IV6"/>
    </row>
    <row r="7" spans="1:256">
      <c r="A7" s="511" t="s">
        <v>9</v>
      </c>
      <c r="B7" s="512" t="s">
        <v>9</v>
      </c>
      <c r="C7" s="511" t="s">
        <v>134</v>
      </c>
      <c r="D7" s="501">
        <v>2012</v>
      </c>
      <c r="E7" s="511" t="s">
        <v>24</v>
      </c>
      <c r="F7" s="511" t="s">
        <v>13</v>
      </c>
      <c r="G7" s="511" t="s">
        <v>483</v>
      </c>
      <c r="H7" s="517" t="s">
        <v>1083</v>
      </c>
      <c r="I7" s="501" t="s">
        <v>655</v>
      </c>
      <c r="J7" s="511" t="s">
        <v>440</v>
      </c>
      <c r="K7" s="501"/>
      <c r="L7" s="501"/>
      <c r="M7" s="501">
        <v>13</v>
      </c>
      <c r="N7" s="518">
        <f t="shared" si="0"/>
        <v>13</v>
      </c>
      <c r="P7" s="61"/>
      <c r="Q7" s="61"/>
      <c r="R7" s="61"/>
      <c r="S7" s="61"/>
      <c r="IT7"/>
      <c r="IU7"/>
      <c r="IV7"/>
    </row>
    <row r="8" spans="1:256">
      <c r="A8" s="511" t="s">
        <v>9</v>
      </c>
      <c r="B8" s="512" t="s">
        <v>9</v>
      </c>
      <c r="C8" s="511" t="s">
        <v>134</v>
      </c>
      <c r="D8" s="501">
        <v>2012</v>
      </c>
      <c r="E8" s="511" t="s">
        <v>24</v>
      </c>
      <c r="F8" s="511" t="s">
        <v>13</v>
      </c>
      <c r="G8" s="511" t="s">
        <v>483</v>
      </c>
      <c r="H8" s="517" t="s">
        <v>777</v>
      </c>
      <c r="I8" s="501" t="s">
        <v>640</v>
      </c>
      <c r="J8" s="511" t="s">
        <v>440</v>
      </c>
      <c r="K8" s="501"/>
      <c r="L8" s="501"/>
      <c r="M8" s="501">
        <v>9</v>
      </c>
      <c r="N8" s="518">
        <f t="shared" si="0"/>
        <v>9</v>
      </c>
      <c r="IT8"/>
      <c r="IU8"/>
      <c r="IV8"/>
    </row>
    <row r="9" spans="1:256">
      <c r="A9" s="511" t="s">
        <v>9</v>
      </c>
      <c r="B9" s="512" t="s">
        <v>9</v>
      </c>
      <c r="C9" s="511" t="s">
        <v>134</v>
      </c>
      <c r="D9" s="501">
        <v>2012</v>
      </c>
      <c r="E9" s="511" t="s">
        <v>24</v>
      </c>
      <c r="F9" s="511" t="s">
        <v>13</v>
      </c>
      <c r="G9" s="511" t="s">
        <v>483</v>
      </c>
      <c r="H9" s="517" t="s">
        <v>1084</v>
      </c>
      <c r="I9" s="501" t="s">
        <v>655</v>
      </c>
      <c r="J9" s="511" t="s">
        <v>440</v>
      </c>
      <c r="K9" s="501"/>
      <c r="L9" s="501"/>
      <c r="M9" s="501">
        <v>2</v>
      </c>
      <c r="N9" s="518">
        <f t="shared" si="0"/>
        <v>2</v>
      </c>
      <c r="IT9"/>
      <c r="IU9"/>
      <c r="IV9"/>
    </row>
    <row r="10" spans="1:256">
      <c r="A10" s="511" t="s">
        <v>9</v>
      </c>
      <c r="B10" s="512" t="s">
        <v>9</v>
      </c>
      <c r="C10" s="511" t="s">
        <v>134</v>
      </c>
      <c r="D10" s="501">
        <v>2012</v>
      </c>
      <c r="E10" s="511" t="s">
        <v>24</v>
      </c>
      <c r="F10" s="511" t="s">
        <v>13</v>
      </c>
      <c r="G10" s="511" t="s">
        <v>483</v>
      </c>
      <c r="H10" s="517" t="s">
        <v>811</v>
      </c>
      <c r="I10" s="501" t="s">
        <v>640</v>
      </c>
      <c r="J10" s="511" t="s">
        <v>1085</v>
      </c>
      <c r="K10" s="501">
        <v>4105</v>
      </c>
      <c r="L10" s="501"/>
      <c r="M10" s="501"/>
      <c r="N10" s="518">
        <f t="shared" si="0"/>
        <v>4105</v>
      </c>
      <c r="IT10"/>
      <c r="IU10"/>
      <c r="IV10"/>
    </row>
    <row r="11" spans="1:256">
      <c r="A11" s="511" t="s">
        <v>9</v>
      </c>
      <c r="B11" s="512" t="s">
        <v>9</v>
      </c>
      <c r="C11" s="511" t="s">
        <v>134</v>
      </c>
      <c r="D11" s="501">
        <v>2012</v>
      </c>
      <c r="E11" s="511" t="s">
        <v>24</v>
      </c>
      <c r="F11" s="511" t="s">
        <v>13</v>
      </c>
      <c r="G11" s="511" t="s">
        <v>483</v>
      </c>
      <c r="H11" s="517" t="s">
        <v>1069</v>
      </c>
      <c r="I11" s="501" t="s">
        <v>642</v>
      </c>
      <c r="J11" s="511" t="s">
        <v>1085</v>
      </c>
      <c r="K11" s="501"/>
      <c r="L11" s="501"/>
      <c r="M11" s="501">
        <v>111</v>
      </c>
      <c r="N11" s="518">
        <f t="shared" si="0"/>
        <v>111</v>
      </c>
      <c r="IT11"/>
      <c r="IU11"/>
      <c r="IV11"/>
    </row>
    <row r="12" spans="1:256">
      <c r="A12" s="511" t="s">
        <v>9</v>
      </c>
      <c r="B12" s="512" t="s">
        <v>9</v>
      </c>
      <c r="C12" s="511" t="s">
        <v>134</v>
      </c>
      <c r="D12" s="501">
        <v>2012</v>
      </c>
      <c r="E12" s="511" t="s">
        <v>24</v>
      </c>
      <c r="F12" s="511" t="s">
        <v>13</v>
      </c>
      <c r="G12" s="511" t="s">
        <v>483</v>
      </c>
      <c r="H12" s="517" t="s">
        <v>1086</v>
      </c>
      <c r="I12" s="501" t="s">
        <v>655</v>
      </c>
      <c r="J12" s="511" t="s">
        <v>1085</v>
      </c>
      <c r="K12" s="501"/>
      <c r="L12" s="501"/>
      <c r="M12" s="501">
        <v>198</v>
      </c>
      <c r="N12" s="518">
        <f t="shared" si="0"/>
        <v>198</v>
      </c>
      <c r="IT12"/>
      <c r="IU12"/>
      <c r="IV12"/>
    </row>
    <row r="13" spans="1:256">
      <c r="A13" s="511" t="s">
        <v>9</v>
      </c>
      <c r="B13" s="512" t="s">
        <v>9</v>
      </c>
      <c r="C13" s="511" t="s">
        <v>134</v>
      </c>
      <c r="D13" s="501">
        <v>2012</v>
      </c>
      <c r="E13" s="511" t="s">
        <v>24</v>
      </c>
      <c r="F13" s="511" t="s">
        <v>13</v>
      </c>
      <c r="G13" s="511" t="s">
        <v>483</v>
      </c>
      <c r="H13" s="517" t="s">
        <v>1083</v>
      </c>
      <c r="I13" s="501" t="s">
        <v>655</v>
      </c>
      <c r="J13" s="511" t="s">
        <v>1085</v>
      </c>
      <c r="K13" s="501"/>
      <c r="L13" s="501"/>
      <c r="M13" s="501">
        <v>5</v>
      </c>
      <c r="N13" s="518">
        <f t="shared" si="0"/>
        <v>5</v>
      </c>
      <c r="IT13"/>
      <c r="IU13"/>
      <c r="IV13"/>
    </row>
    <row r="14" spans="1:256">
      <c r="A14" s="511" t="s">
        <v>9</v>
      </c>
      <c r="B14" s="512" t="s">
        <v>9</v>
      </c>
      <c r="C14" s="511" t="s">
        <v>134</v>
      </c>
      <c r="D14" s="501">
        <v>2012</v>
      </c>
      <c r="E14" s="511" t="s">
        <v>24</v>
      </c>
      <c r="F14" s="511" t="s">
        <v>13</v>
      </c>
      <c r="G14" s="511" t="s">
        <v>483</v>
      </c>
      <c r="H14" s="519" t="s">
        <v>1084</v>
      </c>
      <c r="I14" s="501" t="s">
        <v>655</v>
      </c>
      <c r="J14" s="511" t="s">
        <v>1085</v>
      </c>
      <c r="K14" s="501"/>
      <c r="L14" s="501"/>
      <c r="M14" s="501">
        <v>100</v>
      </c>
      <c r="N14" s="518">
        <f t="shared" si="0"/>
        <v>100</v>
      </c>
      <c r="IT14"/>
      <c r="IU14"/>
      <c r="IV14"/>
    </row>
    <row r="15" spans="1:256">
      <c r="A15" s="511" t="s">
        <v>9</v>
      </c>
      <c r="B15" s="512" t="s">
        <v>9</v>
      </c>
      <c r="C15" s="511" t="s">
        <v>134</v>
      </c>
      <c r="D15" s="501">
        <v>2012</v>
      </c>
      <c r="E15" s="511" t="s">
        <v>24</v>
      </c>
      <c r="F15" s="511" t="s">
        <v>13</v>
      </c>
      <c r="G15" s="511" t="s">
        <v>483</v>
      </c>
      <c r="H15" s="519" t="s">
        <v>646</v>
      </c>
      <c r="I15" s="501" t="s">
        <v>642</v>
      </c>
      <c r="J15" s="511" t="s">
        <v>1085</v>
      </c>
      <c r="K15" s="501"/>
      <c r="L15" s="501"/>
      <c r="M15" s="501">
        <v>8</v>
      </c>
      <c r="N15" s="518">
        <f t="shared" si="0"/>
        <v>8</v>
      </c>
      <c r="IT15"/>
      <c r="IU15"/>
      <c r="IV15"/>
    </row>
    <row r="16" spans="1:256">
      <c r="A16" s="511" t="s">
        <v>9</v>
      </c>
      <c r="B16" s="512" t="s">
        <v>9</v>
      </c>
      <c r="C16" s="511" t="s">
        <v>134</v>
      </c>
      <c r="D16" s="501">
        <v>2012</v>
      </c>
      <c r="E16" s="511" t="s">
        <v>24</v>
      </c>
      <c r="F16" s="511" t="s">
        <v>13</v>
      </c>
      <c r="G16" s="511" t="s">
        <v>483</v>
      </c>
      <c r="H16" s="519" t="s">
        <v>1087</v>
      </c>
      <c r="I16" s="501" t="s">
        <v>655</v>
      </c>
      <c r="J16" s="511" t="s">
        <v>1085</v>
      </c>
      <c r="K16" s="501"/>
      <c r="L16" s="501"/>
      <c r="M16" s="501">
        <v>3</v>
      </c>
      <c r="N16" s="518">
        <f t="shared" si="0"/>
        <v>3</v>
      </c>
      <c r="IT16"/>
      <c r="IU16"/>
      <c r="IV16"/>
    </row>
    <row r="17" spans="1:256">
      <c r="A17" s="511" t="s">
        <v>9</v>
      </c>
      <c r="B17" s="512" t="s">
        <v>9</v>
      </c>
      <c r="C17" s="511" t="s">
        <v>134</v>
      </c>
      <c r="D17" s="501">
        <v>2012</v>
      </c>
      <c r="E17" s="511" t="s">
        <v>24</v>
      </c>
      <c r="F17" s="511" t="s">
        <v>13</v>
      </c>
      <c r="G17" s="511" t="s">
        <v>483</v>
      </c>
      <c r="H17" s="517" t="s">
        <v>1088</v>
      </c>
      <c r="I17" s="501" t="s">
        <v>655</v>
      </c>
      <c r="J17" s="511" t="s">
        <v>1085</v>
      </c>
      <c r="K17" s="501"/>
      <c r="L17" s="501"/>
      <c r="M17" s="501">
        <v>2</v>
      </c>
      <c r="N17" s="518">
        <f t="shared" si="0"/>
        <v>2</v>
      </c>
      <c r="IT17"/>
      <c r="IU17"/>
      <c r="IV17"/>
    </row>
    <row r="18" spans="1:256">
      <c r="A18" s="511" t="s">
        <v>9</v>
      </c>
      <c r="B18" s="512" t="s">
        <v>9</v>
      </c>
      <c r="C18" s="511" t="s">
        <v>134</v>
      </c>
      <c r="D18" s="501">
        <v>2012</v>
      </c>
      <c r="E18" s="511" t="s">
        <v>24</v>
      </c>
      <c r="F18" s="511" t="s">
        <v>13</v>
      </c>
      <c r="G18" s="511" t="s">
        <v>483</v>
      </c>
      <c r="H18" s="517" t="s">
        <v>654</v>
      </c>
      <c r="I18" s="501" t="s">
        <v>655</v>
      </c>
      <c r="J18" s="511" t="s">
        <v>1089</v>
      </c>
      <c r="K18" s="501">
        <v>1168</v>
      </c>
      <c r="L18" s="501"/>
      <c r="M18" s="501"/>
      <c r="N18" s="518">
        <f t="shared" si="0"/>
        <v>1168</v>
      </c>
      <c r="IT18"/>
      <c r="IU18"/>
      <c r="IV18"/>
    </row>
    <row r="19" spans="1:256">
      <c r="A19" s="511" t="s">
        <v>9</v>
      </c>
      <c r="B19" s="512" t="s">
        <v>9</v>
      </c>
      <c r="C19" s="511" t="s">
        <v>134</v>
      </c>
      <c r="D19" s="501">
        <v>2012</v>
      </c>
      <c r="E19" s="511" t="s">
        <v>24</v>
      </c>
      <c r="F19" s="511" t="s">
        <v>13</v>
      </c>
      <c r="G19" s="511" t="s">
        <v>483</v>
      </c>
      <c r="H19" s="517" t="s">
        <v>811</v>
      </c>
      <c r="I19" s="501" t="s">
        <v>640</v>
      </c>
      <c r="J19" s="511" t="s">
        <v>1089</v>
      </c>
      <c r="K19" s="501">
        <v>75</v>
      </c>
      <c r="L19" s="501"/>
      <c r="M19" s="501"/>
      <c r="N19" s="518">
        <f t="shared" si="0"/>
        <v>75</v>
      </c>
      <c r="IT19"/>
      <c r="IU19"/>
      <c r="IV19"/>
    </row>
    <row r="20" spans="1:256">
      <c r="A20" s="511" t="s">
        <v>9</v>
      </c>
      <c r="B20" s="512" t="s">
        <v>9</v>
      </c>
      <c r="C20" s="511" t="s">
        <v>134</v>
      </c>
      <c r="D20" s="501">
        <v>2012</v>
      </c>
      <c r="E20" s="511" t="s">
        <v>24</v>
      </c>
      <c r="F20" s="511" t="s">
        <v>13</v>
      </c>
      <c r="G20" s="511" t="s">
        <v>483</v>
      </c>
      <c r="H20" s="517" t="s">
        <v>1069</v>
      </c>
      <c r="I20" s="501" t="s">
        <v>642</v>
      </c>
      <c r="J20" s="511" t="s">
        <v>1089</v>
      </c>
      <c r="K20" s="501">
        <v>13</v>
      </c>
      <c r="L20" s="501"/>
      <c r="M20" s="501"/>
      <c r="N20" s="518">
        <f t="shared" si="0"/>
        <v>13</v>
      </c>
      <c r="IT20"/>
      <c r="IU20"/>
      <c r="IV20"/>
    </row>
    <row r="21" spans="1:256">
      <c r="A21" s="511" t="s">
        <v>9</v>
      </c>
      <c r="B21" s="512" t="s">
        <v>9</v>
      </c>
      <c r="C21" s="511" t="s">
        <v>134</v>
      </c>
      <c r="D21" s="501">
        <v>2012</v>
      </c>
      <c r="E21" s="511" t="s">
        <v>24</v>
      </c>
      <c r="F21" s="511" t="s">
        <v>13</v>
      </c>
      <c r="G21" s="511" t="s">
        <v>483</v>
      </c>
      <c r="H21" s="517" t="s">
        <v>1084</v>
      </c>
      <c r="I21" s="501" t="s">
        <v>655</v>
      </c>
      <c r="J21" s="511" t="s">
        <v>1089</v>
      </c>
      <c r="K21" s="501">
        <v>40</v>
      </c>
      <c r="L21" s="501"/>
      <c r="M21" s="501"/>
      <c r="N21" s="518">
        <f t="shared" si="0"/>
        <v>40</v>
      </c>
      <c r="IT21"/>
      <c r="IU21"/>
      <c r="IV21"/>
    </row>
    <row r="22" spans="1:256">
      <c r="A22" s="511" t="s">
        <v>9</v>
      </c>
      <c r="B22" s="512" t="s">
        <v>9</v>
      </c>
      <c r="C22" s="511" t="s">
        <v>134</v>
      </c>
      <c r="D22" s="501">
        <v>2012</v>
      </c>
      <c r="E22" s="511" t="s">
        <v>24</v>
      </c>
      <c r="F22" s="511" t="s">
        <v>13</v>
      </c>
      <c r="G22" s="511" t="s">
        <v>483</v>
      </c>
      <c r="H22" s="517" t="s">
        <v>1090</v>
      </c>
      <c r="I22" s="501" t="s">
        <v>642</v>
      </c>
      <c r="J22" s="511" t="s">
        <v>1089</v>
      </c>
      <c r="K22" s="501">
        <v>26</v>
      </c>
      <c r="L22" s="501"/>
      <c r="M22" s="501"/>
      <c r="N22" s="518">
        <f t="shared" si="0"/>
        <v>26</v>
      </c>
      <c r="IT22"/>
      <c r="IU22"/>
      <c r="IV22"/>
    </row>
    <row r="23" spans="1:256">
      <c r="A23" s="511" t="s">
        <v>9</v>
      </c>
      <c r="B23" s="512" t="s">
        <v>9</v>
      </c>
      <c r="C23" s="511" t="s">
        <v>134</v>
      </c>
      <c r="D23" s="501">
        <v>2012</v>
      </c>
      <c r="E23" s="511" t="s">
        <v>24</v>
      </c>
      <c r="F23" s="511" t="s">
        <v>13</v>
      </c>
      <c r="G23" s="511" t="s">
        <v>483</v>
      </c>
      <c r="H23" s="517" t="s">
        <v>1086</v>
      </c>
      <c r="I23" s="501" t="s">
        <v>655</v>
      </c>
      <c r="J23" s="511" t="s">
        <v>1089</v>
      </c>
      <c r="K23" s="501">
        <v>57</v>
      </c>
      <c r="L23" s="501"/>
      <c r="M23" s="501"/>
      <c r="N23" s="518">
        <f t="shared" si="0"/>
        <v>57</v>
      </c>
      <c r="IV23"/>
    </row>
    <row r="24" spans="1:256">
      <c r="A24" s="511" t="s">
        <v>9</v>
      </c>
      <c r="B24" s="512" t="s">
        <v>9</v>
      </c>
      <c r="C24" s="511" t="s">
        <v>134</v>
      </c>
      <c r="D24" s="501">
        <v>2012</v>
      </c>
      <c r="E24" s="511" t="s">
        <v>24</v>
      </c>
      <c r="F24" s="511" t="s">
        <v>13</v>
      </c>
      <c r="G24" s="511" t="s">
        <v>483</v>
      </c>
      <c r="H24" s="519" t="s">
        <v>1087</v>
      </c>
      <c r="I24" s="501" t="s">
        <v>655</v>
      </c>
      <c r="J24" s="511" t="s">
        <v>1089</v>
      </c>
      <c r="K24" s="501">
        <v>5</v>
      </c>
      <c r="L24" s="501"/>
      <c r="M24" s="501"/>
      <c r="N24" s="518">
        <f t="shared" si="0"/>
        <v>5</v>
      </c>
    </row>
    <row r="25" spans="1:256">
      <c r="A25" s="511" t="s">
        <v>9</v>
      </c>
      <c r="B25" s="512" t="s">
        <v>9</v>
      </c>
      <c r="C25" s="511" t="s">
        <v>134</v>
      </c>
      <c r="D25" s="501">
        <v>2012</v>
      </c>
      <c r="E25" s="511" t="s">
        <v>24</v>
      </c>
      <c r="F25" s="511" t="s">
        <v>13</v>
      </c>
      <c r="G25" s="511" t="s">
        <v>483</v>
      </c>
      <c r="H25" s="517" t="s">
        <v>750</v>
      </c>
      <c r="I25" s="501" t="s">
        <v>640</v>
      </c>
      <c r="J25" s="511" t="s">
        <v>457</v>
      </c>
      <c r="K25" s="496"/>
      <c r="L25" s="496">
        <v>66</v>
      </c>
      <c r="M25" s="496">
        <v>14</v>
      </c>
      <c r="N25" s="518">
        <f t="shared" si="0"/>
        <v>80</v>
      </c>
    </row>
    <row r="26" spans="1:256">
      <c r="A26" s="511" t="s">
        <v>9</v>
      </c>
      <c r="B26" s="512" t="s">
        <v>9</v>
      </c>
      <c r="C26" s="511" t="s">
        <v>134</v>
      </c>
      <c r="D26" s="501">
        <v>2012</v>
      </c>
      <c r="E26" s="511" t="s">
        <v>24</v>
      </c>
      <c r="F26" s="511" t="s">
        <v>13</v>
      </c>
      <c r="G26" s="511" t="s">
        <v>483</v>
      </c>
      <c r="H26" s="517" t="s">
        <v>1070</v>
      </c>
      <c r="I26" s="501" t="s">
        <v>642</v>
      </c>
      <c r="J26" s="511" t="s">
        <v>457</v>
      </c>
      <c r="K26" s="496"/>
      <c r="L26" s="496">
        <v>32</v>
      </c>
      <c r="M26" s="496">
        <v>6</v>
      </c>
      <c r="N26" s="518">
        <f t="shared" si="0"/>
        <v>38</v>
      </c>
    </row>
    <row r="27" spans="1:256">
      <c r="A27" s="511" t="s">
        <v>9</v>
      </c>
      <c r="B27" s="512" t="s">
        <v>9</v>
      </c>
      <c r="C27" s="511" t="s">
        <v>134</v>
      </c>
      <c r="D27" s="501">
        <v>2012</v>
      </c>
      <c r="E27" s="511" t="s">
        <v>24</v>
      </c>
      <c r="F27" s="511" t="s">
        <v>13</v>
      </c>
      <c r="G27" s="511" t="s">
        <v>483</v>
      </c>
      <c r="H27" s="520" t="s">
        <v>1091</v>
      </c>
      <c r="I27" s="501" t="s">
        <v>655</v>
      </c>
      <c r="J27" s="511" t="s">
        <v>457</v>
      </c>
      <c r="K27" s="496"/>
      <c r="L27" s="496"/>
      <c r="M27" s="496">
        <v>1</v>
      </c>
      <c r="N27" s="518">
        <f t="shared" si="0"/>
        <v>1</v>
      </c>
    </row>
    <row r="28" spans="1:256">
      <c r="A28" s="513" t="s">
        <v>9</v>
      </c>
      <c r="B28" s="514" t="s">
        <v>9</v>
      </c>
      <c r="C28" s="513" t="s">
        <v>134</v>
      </c>
      <c r="D28" s="515">
        <v>2012</v>
      </c>
      <c r="E28" s="513" t="s">
        <v>24</v>
      </c>
      <c r="F28" s="511" t="s">
        <v>13</v>
      </c>
      <c r="G28" s="513" t="s">
        <v>483</v>
      </c>
      <c r="H28" s="521" t="s">
        <v>1069</v>
      </c>
      <c r="I28" s="501" t="s">
        <v>642</v>
      </c>
      <c r="J28" s="513" t="s">
        <v>457</v>
      </c>
      <c r="K28" s="509"/>
      <c r="L28" s="509">
        <v>203</v>
      </c>
      <c r="M28" s="509"/>
      <c r="N28" s="510">
        <f t="shared" si="0"/>
        <v>203</v>
      </c>
    </row>
    <row r="29" spans="1:256">
      <c r="A29" s="511" t="s">
        <v>9</v>
      </c>
      <c r="B29" s="512" t="s">
        <v>9</v>
      </c>
      <c r="C29" s="511" t="s">
        <v>134</v>
      </c>
      <c r="D29" s="501">
        <v>2012</v>
      </c>
      <c r="E29" s="511" t="s">
        <v>24</v>
      </c>
      <c r="F29" s="511" t="s">
        <v>13</v>
      </c>
      <c r="G29" s="522" t="s">
        <v>762</v>
      </c>
      <c r="H29" s="517" t="s">
        <v>1090</v>
      </c>
      <c r="I29" s="501" t="s">
        <v>642</v>
      </c>
      <c r="J29" s="511" t="s">
        <v>417</v>
      </c>
      <c r="K29" s="523" t="s">
        <v>1092</v>
      </c>
      <c r="L29" s="523">
        <v>41</v>
      </c>
      <c r="M29" s="523">
        <v>110</v>
      </c>
      <c r="N29" s="523">
        <f>SUM(K29:M29)</f>
        <v>151</v>
      </c>
    </row>
    <row r="30" spans="1:256">
      <c r="A30" s="511" t="s">
        <v>9</v>
      </c>
      <c r="B30" s="512" t="s">
        <v>9</v>
      </c>
      <c r="C30" s="511" t="s">
        <v>134</v>
      </c>
      <c r="D30" s="501">
        <v>2012</v>
      </c>
      <c r="E30" s="511" t="s">
        <v>24</v>
      </c>
      <c r="F30" s="511" t="s">
        <v>13</v>
      </c>
      <c r="G30" s="522" t="s">
        <v>762</v>
      </c>
      <c r="H30" s="517" t="s">
        <v>1093</v>
      </c>
      <c r="I30" s="501" t="s">
        <v>655</v>
      </c>
      <c r="J30" s="511" t="s">
        <v>417</v>
      </c>
      <c r="K30" s="523" t="s">
        <v>1092</v>
      </c>
      <c r="L30" s="523" t="s">
        <v>1092</v>
      </c>
      <c r="M30" s="523">
        <v>99</v>
      </c>
      <c r="N30" s="523">
        <f t="shared" ref="N30:N51" si="1">SUM(K30:M30)</f>
        <v>99</v>
      </c>
    </row>
    <row r="31" spans="1:256">
      <c r="A31" s="511" t="s">
        <v>9</v>
      </c>
      <c r="B31" s="512" t="s">
        <v>9</v>
      </c>
      <c r="C31" s="511" t="s">
        <v>134</v>
      </c>
      <c r="D31" s="501">
        <v>2012</v>
      </c>
      <c r="E31" s="511" t="s">
        <v>24</v>
      </c>
      <c r="F31" s="511" t="s">
        <v>13</v>
      </c>
      <c r="G31" s="522" t="s">
        <v>762</v>
      </c>
      <c r="H31" s="517" t="s">
        <v>1094</v>
      </c>
      <c r="I31" s="501" t="s">
        <v>640</v>
      </c>
      <c r="J31" s="511" t="s">
        <v>417</v>
      </c>
      <c r="K31" s="523">
        <f>450+610</f>
        <v>1060</v>
      </c>
      <c r="L31" s="523" t="s">
        <v>1092</v>
      </c>
      <c r="M31" s="523" t="s">
        <v>1092</v>
      </c>
      <c r="N31" s="523">
        <f t="shared" si="1"/>
        <v>1060</v>
      </c>
    </row>
    <row r="32" spans="1:256">
      <c r="A32" s="511" t="s">
        <v>9</v>
      </c>
      <c r="B32" s="512" t="s">
        <v>9</v>
      </c>
      <c r="C32" s="511" t="s">
        <v>134</v>
      </c>
      <c r="D32" s="501">
        <v>2012</v>
      </c>
      <c r="E32" s="511" t="s">
        <v>24</v>
      </c>
      <c r="F32" s="511" t="s">
        <v>13</v>
      </c>
      <c r="G32" s="522" t="s">
        <v>762</v>
      </c>
      <c r="H32" s="517" t="s">
        <v>1095</v>
      </c>
      <c r="I32" s="501" t="s">
        <v>655</v>
      </c>
      <c r="J32" s="511" t="s">
        <v>417</v>
      </c>
      <c r="K32" s="523" t="s">
        <v>1092</v>
      </c>
      <c r="L32" s="523" t="s">
        <v>1092</v>
      </c>
      <c r="M32" s="523">
        <v>2</v>
      </c>
      <c r="N32" s="523">
        <f t="shared" si="1"/>
        <v>2</v>
      </c>
    </row>
    <row r="33" spans="1:14">
      <c r="A33" s="511" t="s">
        <v>9</v>
      </c>
      <c r="B33" s="512" t="s">
        <v>9</v>
      </c>
      <c r="C33" s="511" t="s">
        <v>134</v>
      </c>
      <c r="D33" s="501">
        <v>2012</v>
      </c>
      <c r="E33" s="511" t="s">
        <v>24</v>
      </c>
      <c r="F33" s="511" t="s">
        <v>13</v>
      </c>
      <c r="G33" s="522" t="s">
        <v>762</v>
      </c>
      <c r="H33" s="517" t="s">
        <v>1086</v>
      </c>
      <c r="I33" s="501" t="s">
        <v>655</v>
      </c>
      <c r="J33" s="511" t="s">
        <v>417</v>
      </c>
      <c r="K33" s="523" t="s">
        <v>1092</v>
      </c>
      <c r="L33" s="523" t="s">
        <v>1092</v>
      </c>
      <c r="M33" s="523">
        <v>6</v>
      </c>
      <c r="N33" s="523">
        <f t="shared" si="1"/>
        <v>6</v>
      </c>
    </row>
    <row r="34" spans="1:14">
      <c r="A34" s="511" t="s">
        <v>9</v>
      </c>
      <c r="B34" s="512" t="s">
        <v>9</v>
      </c>
      <c r="C34" s="511" t="s">
        <v>134</v>
      </c>
      <c r="D34" s="501">
        <v>2012</v>
      </c>
      <c r="E34" s="511" t="s">
        <v>24</v>
      </c>
      <c r="F34" s="511" t="s">
        <v>13</v>
      </c>
      <c r="G34" s="522" t="s">
        <v>762</v>
      </c>
      <c r="H34" s="517" t="s">
        <v>1096</v>
      </c>
      <c r="I34" s="501" t="s">
        <v>640</v>
      </c>
      <c r="J34" s="511" t="s">
        <v>417</v>
      </c>
      <c r="K34" s="523" t="s">
        <v>1092</v>
      </c>
      <c r="L34" s="523" t="s">
        <v>1092</v>
      </c>
      <c r="M34" s="523">
        <v>11</v>
      </c>
      <c r="N34" s="523">
        <f t="shared" si="1"/>
        <v>11</v>
      </c>
    </row>
    <row r="35" spans="1:14">
      <c r="A35" s="511" t="s">
        <v>9</v>
      </c>
      <c r="B35" s="512" t="s">
        <v>9</v>
      </c>
      <c r="C35" s="511" t="s">
        <v>134</v>
      </c>
      <c r="D35" s="501">
        <v>2012</v>
      </c>
      <c r="E35" s="511" t="s">
        <v>24</v>
      </c>
      <c r="F35" s="511" t="s">
        <v>13</v>
      </c>
      <c r="G35" s="522" t="s">
        <v>762</v>
      </c>
      <c r="H35" s="517" t="s">
        <v>1097</v>
      </c>
      <c r="I35" s="501" t="s">
        <v>642</v>
      </c>
      <c r="J35" s="511" t="s">
        <v>417</v>
      </c>
      <c r="K35" s="523" t="s">
        <v>1092</v>
      </c>
      <c r="L35" s="523" t="s">
        <v>1092</v>
      </c>
      <c r="M35" s="523">
        <v>1</v>
      </c>
      <c r="N35" s="523">
        <f t="shared" si="1"/>
        <v>1</v>
      </c>
    </row>
    <row r="36" spans="1:14">
      <c r="A36" s="511" t="s">
        <v>9</v>
      </c>
      <c r="B36" s="512" t="s">
        <v>9</v>
      </c>
      <c r="C36" s="511" t="s">
        <v>134</v>
      </c>
      <c r="D36" s="501">
        <v>2012</v>
      </c>
      <c r="E36" s="511" t="s">
        <v>24</v>
      </c>
      <c r="F36" s="511" t="s">
        <v>13</v>
      </c>
      <c r="G36" s="522" t="s">
        <v>762</v>
      </c>
      <c r="H36" s="517" t="s">
        <v>1098</v>
      </c>
      <c r="I36" s="501" t="s">
        <v>655</v>
      </c>
      <c r="J36" s="511" t="s">
        <v>417</v>
      </c>
      <c r="K36" s="523" t="s">
        <v>1092</v>
      </c>
      <c r="L36" s="523" t="s">
        <v>1092</v>
      </c>
      <c r="M36" s="523">
        <v>1</v>
      </c>
      <c r="N36" s="523">
        <f t="shared" si="1"/>
        <v>1</v>
      </c>
    </row>
    <row r="37" spans="1:14">
      <c r="A37" s="511" t="s">
        <v>9</v>
      </c>
      <c r="B37" s="512" t="s">
        <v>9</v>
      </c>
      <c r="C37" s="511" t="s">
        <v>134</v>
      </c>
      <c r="D37" s="501">
        <v>2012</v>
      </c>
      <c r="E37" s="511" t="s">
        <v>24</v>
      </c>
      <c r="F37" s="511" t="s">
        <v>13</v>
      </c>
      <c r="G37" s="522" t="s">
        <v>762</v>
      </c>
      <c r="H37" s="517" t="s">
        <v>1087</v>
      </c>
      <c r="I37" s="501" t="s">
        <v>655</v>
      </c>
      <c r="J37" s="511" t="s">
        <v>417</v>
      </c>
      <c r="K37" s="523" t="s">
        <v>1092</v>
      </c>
      <c r="L37" s="523" t="s">
        <v>1092</v>
      </c>
      <c r="M37" s="523">
        <v>336</v>
      </c>
      <c r="N37" s="523">
        <f t="shared" si="1"/>
        <v>336</v>
      </c>
    </row>
    <row r="38" spans="1:14">
      <c r="A38" s="511" t="s">
        <v>9</v>
      </c>
      <c r="B38" s="512" t="s">
        <v>9</v>
      </c>
      <c r="C38" s="511" t="s">
        <v>134</v>
      </c>
      <c r="D38" s="501">
        <v>2012</v>
      </c>
      <c r="E38" s="511" t="s">
        <v>24</v>
      </c>
      <c r="F38" s="511" t="s">
        <v>13</v>
      </c>
      <c r="G38" s="522" t="s">
        <v>762</v>
      </c>
      <c r="H38" s="517" t="s">
        <v>899</v>
      </c>
      <c r="I38" s="501" t="s">
        <v>642</v>
      </c>
      <c r="J38" s="511" t="s">
        <v>417</v>
      </c>
      <c r="K38" s="523" t="s">
        <v>1092</v>
      </c>
      <c r="L38" s="523" t="s">
        <v>1092</v>
      </c>
      <c r="M38" s="523">
        <v>15</v>
      </c>
      <c r="N38" s="523">
        <f t="shared" si="1"/>
        <v>15</v>
      </c>
    </row>
    <row r="39" spans="1:14">
      <c r="A39" s="511" t="s">
        <v>9</v>
      </c>
      <c r="B39" s="512" t="s">
        <v>9</v>
      </c>
      <c r="C39" s="511" t="s">
        <v>134</v>
      </c>
      <c r="D39" s="501">
        <v>2012</v>
      </c>
      <c r="E39" s="511" t="s">
        <v>24</v>
      </c>
      <c r="F39" s="511" t="s">
        <v>13</v>
      </c>
      <c r="G39" s="522" t="s">
        <v>762</v>
      </c>
      <c r="H39" s="517" t="s">
        <v>1099</v>
      </c>
      <c r="I39" s="501" t="s">
        <v>655</v>
      </c>
      <c r="J39" s="511" t="s">
        <v>417</v>
      </c>
      <c r="K39" s="523" t="s">
        <v>1092</v>
      </c>
      <c r="L39" s="523" t="s">
        <v>1092</v>
      </c>
      <c r="M39" s="523">
        <v>1</v>
      </c>
      <c r="N39" s="523">
        <f t="shared" si="1"/>
        <v>1</v>
      </c>
    </row>
    <row r="40" spans="1:14">
      <c r="A40" s="511" t="s">
        <v>9</v>
      </c>
      <c r="B40" s="512" t="s">
        <v>9</v>
      </c>
      <c r="C40" s="511" t="s">
        <v>134</v>
      </c>
      <c r="D40" s="501">
        <v>2012</v>
      </c>
      <c r="E40" s="511" t="s">
        <v>24</v>
      </c>
      <c r="F40" s="511" t="s">
        <v>13</v>
      </c>
      <c r="G40" s="522" t="s">
        <v>762</v>
      </c>
      <c r="H40" s="517" t="s">
        <v>1100</v>
      </c>
      <c r="I40" s="501" t="s">
        <v>655</v>
      </c>
      <c r="J40" s="511" t="s">
        <v>417</v>
      </c>
      <c r="K40" s="523" t="s">
        <v>1092</v>
      </c>
      <c r="L40" s="523" t="s">
        <v>1092</v>
      </c>
      <c r="M40" s="523">
        <v>39</v>
      </c>
      <c r="N40" s="523">
        <f t="shared" si="1"/>
        <v>39</v>
      </c>
    </row>
    <row r="41" spans="1:14">
      <c r="A41" s="511" t="s">
        <v>9</v>
      </c>
      <c r="B41" s="512" t="s">
        <v>9</v>
      </c>
      <c r="C41" s="511" t="s">
        <v>134</v>
      </c>
      <c r="D41" s="501">
        <v>2012</v>
      </c>
      <c r="E41" s="511" t="s">
        <v>24</v>
      </c>
      <c r="F41" s="511" t="s">
        <v>13</v>
      </c>
      <c r="G41" s="522" t="s">
        <v>762</v>
      </c>
      <c r="H41" s="517" t="s">
        <v>1101</v>
      </c>
      <c r="I41" s="501" t="s">
        <v>655</v>
      </c>
      <c r="J41" s="511" t="s">
        <v>417</v>
      </c>
      <c r="K41" s="523" t="s">
        <v>1092</v>
      </c>
      <c r="L41" s="523" t="s">
        <v>1092</v>
      </c>
      <c r="M41" s="523">
        <v>2</v>
      </c>
      <c r="N41" s="523">
        <f t="shared" si="1"/>
        <v>2</v>
      </c>
    </row>
    <row r="42" spans="1:14">
      <c r="A42" s="511" t="s">
        <v>9</v>
      </c>
      <c r="B42" s="512" t="s">
        <v>9</v>
      </c>
      <c r="C42" s="511" t="s">
        <v>134</v>
      </c>
      <c r="D42" s="501">
        <v>2012</v>
      </c>
      <c r="E42" s="511" t="s">
        <v>24</v>
      </c>
      <c r="F42" s="511" t="s">
        <v>13</v>
      </c>
      <c r="G42" s="522" t="s">
        <v>762</v>
      </c>
      <c r="H42" s="517" t="s">
        <v>1069</v>
      </c>
      <c r="I42" s="501" t="s">
        <v>642</v>
      </c>
      <c r="J42" s="511" t="s">
        <v>417</v>
      </c>
      <c r="K42" s="523" t="s">
        <v>1092</v>
      </c>
      <c r="L42" s="523">
        <v>4</v>
      </c>
      <c r="M42" s="523">
        <v>6</v>
      </c>
      <c r="N42" s="523">
        <f t="shared" si="1"/>
        <v>10</v>
      </c>
    </row>
    <row r="43" spans="1:14">
      <c r="A43" s="511" t="s">
        <v>9</v>
      </c>
      <c r="B43" s="512" t="s">
        <v>9</v>
      </c>
      <c r="C43" s="511" t="s">
        <v>134</v>
      </c>
      <c r="D43" s="501">
        <v>2012</v>
      </c>
      <c r="E43" s="511" t="s">
        <v>24</v>
      </c>
      <c r="F43" s="511" t="s">
        <v>13</v>
      </c>
      <c r="G43" s="522" t="s">
        <v>762</v>
      </c>
      <c r="H43" s="517" t="s">
        <v>811</v>
      </c>
      <c r="I43" s="501" t="s">
        <v>640</v>
      </c>
      <c r="J43" s="511" t="s">
        <v>417</v>
      </c>
      <c r="K43" s="523" t="s">
        <v>1092</v>
      </c>
      <c r="L43" s="523" t="s">
        <v>1092</v>
      </c>
      <c r="M43" s="523">
        <v>1179</v>
      </c>
      <c r="N43" s="523">
        <f t="shared" si="1"/>
        <v>1179</v>
      </c>
    </row>
    <row r="44" spans="1:14">
      <c r="A44" s="511" t="s">
        <v>9</v>
      </c>
      <c r="B44" s="512" t="s">
        <v>9</v>
      </c>
      <c r="C44" s="511" t="s">
        <v>134</v>
      </c>
      <c r="D44" s="501">
        <v>2012</v>
      </c>
      <c r="E44" s="511" t="s">
        <v>24</v>
      </c>
      <c r="F44" s="511" t="s">
        <v>13</v>
      </c>
      <c r="G44" s="522" t="s">
        <v>762</v>
      </c>
      <c r="H44" s="517" t="s">
        <v>1102</v>
      </c>
      <c r="I44" s="501" t="s">
        <v>655</v>
      </c>
      <c r="J44" s="511" t="s">
        <v>417</v>
      </c>
      <c r="K44" s="523" t="s">
        <v>1092</v>
      </c>
      <c r="L44" s="523" t="s">
        <v>1092</v>
      </c>
      <c r="M44" s="523">
        <v>2</v>
      </c>
      <c r="N44" s="523">
        <f t="shared" si="1"/>
        <v>2</v>
      </c>
    </row>
    <row r="45" spans="1:14">
      <c r="A45" s="511" t="s">
        <v>9</v>
      </c>
      <c r="B45" s="512" t="s">
        <v>9</v>
      </c>
      <c r="C45" s="511" t="s">
        <v>134</v>
      </c>
      <c r="D45" s="501">
        <v>2012</v>
      </c>
      <c r="E45" s="511" t="s">
        <v>24</v>
      </c>
      <c r="F45" s="511" t="s">
        <v>13</v>
      </c>
      <c r="G45" s="522" t="s">
        <v>762</v>
      </c>
      <c r="H45" s="517" t="s">
        <v>777</v>
      </c>
      <c r="I45" s="501" t="s">
        <v>640</v>
      </c>
      <c r="J45" s="511" t="s">
        <v>417</v>
      </c>
      <c r="K45" s="523" t="s">
        <v>1092</v>
      </c>
      <c r="L45" s="523" t="s">
        <v>1092</v>
      </c>
      <c r="M45" s="523">
        <v>12</v>
      </c>
      <c r="N45" s="523">
        <f t="shared" si="1"/>
        <v>12</v>
      </c>
    </row>
    <row r="46" spans="1:14">
      <c r="A46" s="511" t="s">
        <v>9</v>
      </c>
      <c r="B46" s="512" t="s">
        <v>9</v>
      </c>
      <c r="C46" s="511" t="s">
        <v>134</v>
      </c>
      <c r="D46" s="501">
        <v>2012</v>
      </c>
      <c r="E46" s="511" t="s">
        <v>24</v>
      </c>
      <c r="F46" s="511" t="s">
        <v>13</v>
      </c>
      <c r="G46" s="522" t="s">
        <v>762</v>
      </c>
      <c r="H46" s="517" t="s">
        <v>723</v>
      </c>
      <c r="I46" s="501" t="s">
        <v>642</v>
      </c>
      <c r="J46" s="511" t="s">
        <v>417</v>
      </c>
      <c r="K46" s="523" t="s">
        <v>1092</v>
      </c>
      <c r="L46" s="523">
        <v>296</v>
      </c>
      <c r="M46" s="523">
        <v>633</v>
      </c>
      <c r="N46" s="523">
        <f t="shared" si="1"/>
        <v>929</v>
      </c>
    </row>
    <row r="47" spans="1:14">
      <c r="A47" s="511" t="s">
        <v>9</v>
      </c>
      <c r="B47" s="512" t="s">
        <v>9</v>
      </c>
      <c r="C47" s="511" t="s">
        <v>134</v>
      </c>
      <c r="D47" s="501">
        <v>2012</v>
      </c>
      <c r="E47" s="511" t="s">
        <v>24</v>
      </c>
      <c r="F47" s="511" t="s">
        <v>13</v>
      </c>
      <c r="G47" s="522" t="s">
        <v>762</v>
      </c>
      <c r="H47" s="517" t="s">
        <v>1103</v>
      </c>
      <c r="I47" s="501" t="s">
        <v>655</v>
      </c>
      <c r="J47" s="511" t="s">
        <v>417</v>
      </c>
      <c r="K47" s="523" t="s">
        <v>1092</v>
      </c>
      <c r="L47" s="523" t="s">
        <v>1092</v>
      </c>
      <c r="M47" s="523">
        <v>1</v>
      </c>
      <c r="N47" s="523">
        <f t="shared" si="1"/>
        <v>1</v>
      </c>
    </row>
    <row r="48" spans="1:14">
      <c r="A48" s="511" t="s">
        <v>9</v>
      </c>
      <c r="B48" s="512" t="s">
        <v>9</v>
      </c>
      <c r="C48" s="511" t="s">
        <v>134</v>
      </c>
      <c r="D48" s="501">
        <v>2012</v>
      </c>
      <c r="E48" s="511" t="s">
        <v>24</v>
      </c>
      <c r="F48" s="511" t="s">
        <v>13</v>
      </c>
      <c r="G48" s="522" t="s">
        <v>762</v>
      </c>
      <c r="H48" s="517" t="s">
        <v>1104</v>
      </c>
      <c r="I48" s="501" t="s">
        <v>655</v>
      </c>
      <c r="J48" s="511" t="s">
        <v>417</v>
      </c>
      <c r="K48" s="523" t="s">
        <v>1092</v>
      </c>
      <c r="L48" s="523" t="s">
        <v>1092</v>
      </c>
      <c r="M48" s="523">
        <v>1</v>
      </c>
      <c r="N48" s="523">
        <f t="shared" si="1"/>
        <v>1</v>
      </c>
    </row>
    <row r="49" spans="1:14">
      <c r="A49" s="511" t="s">
        <v>9</v>
      </c>
      <c r="B49" s="512" t="s">
        <v>9</v>
      </c>
      <c r="C49" s="511" t="s">
        <v>134</v>
      </c>
      <c r="D49" s="501">
        <v>2012</v>
      </c>
      <c r="E49" s="511" t="s">
        <v>24</v>
      </c>
      <c r="F49" s="511" t="s">
        <v>13</v>
      </c>
      <c r="G49" s="522" t="s">
        <v>762</v>
      </c>
      <c r="H49" s="517" t="s">
        <v>149</v>
      </c>
      <c r="I49" s="501" t="s">
        <v>640</v>
      </c>
      <c r="J49" s="511" t="s">
        <v>417</v>
      </c>
      <c r="K49" s="523" t="s">
        <v>1092</v>
      </c>
      <c r="L49" s="523" t="s">
        <v>1092</v>
      </c>
      <c r="M49" s="523">
        <v>62</v>
      </c>
      <c r="N49" s="523">
        <f t="shared" si="1"/>
        <v>62</v>
      </c>
    </row>
    <row r="50" spans="1:14">
      <c r="A50" s="511" t="s">
        <v>9</v>
      </c>
      <c r="B50" s="512" t="s">
        <v>9</v>
      </c>
      <c r="C50" s="511" t="s">
        <v>134</v>
      </c>
      <c r="D50" s="501">
        <v>2012</v>
      </c>
      <c r="E50" s="511" t="s">
        <v>24</v>
      </c>
      <c r="F50" s="511" t="s">
        <v>13</v>
      </c>
      <c r="G50" s="522" t="s">
        <v>762</v>
      </c>
      <c r="H50" s="517" t="s">
        <v>1088</v>
      </c>
      <c r="I50" s="501" t="s">
        <v>655</v>
      </c>
      <c r="J50" s="511" t="s">
        <v>417</v>
      </c>
      <c r="K50" s="523" t="s">
        <v>1092</v>
      </c>
      <c r="L50" s="523" t="s">
        <v>1092</v>
      </c>
      <c r="M50" s="523">
        <v>2</v>
      </c>
      <c r="N50" s="523">
        <f t="shared" si="1"/>
        <v>2</v>
      </c>
    </row>
    <row r="51" spans="1:14">
      <c r="A51" s="511" t="s">
        <v>9</v>
      </c>
      <c r="B51" s="512" t="s">
        <v>9</v>
      </c>
      <c r="C51" s="511" t="s">
        <v>134</v>
      </c>
      <c r="D51" s="501">
        <v>2012</v>
      </c>
      <c r="E51" s="511" t="s">
        <v>24</v>
      </c>
      <c r="F51" s="511" t="s">
        <v>13</v>
      </c>
      <c r="G51" s="522" t="s">
        <v>762</v>
      </c>
      <c r="H51" s="517" t="s">
        <v>1105</v>
      </c>
      <c r="I51" s="501" t="s">
        <v>655</v>
      </c>
      <c r="J51" s="511" t="s">
        <v>417</v>
      </c>
      <c r="K51" s="523" t="s">
        <v>1092</v>
      </c>
      <c r="L51" s="523" t="s">
        <v>1092</v>
      </c>
      <c r="M51" s="523">
        <v>29</v>
      </c>
      <c r="N51" s="523">
        <f t="shared" si="1"/>
        <v>29</v>
      </c>
    </row>
    <row r="52" spans="1:14">
      <c r="A52" s="511" t="s">
        <v>9</v>
      </c>
      <c r="B52" s="512" t="s">
        <v>9</v>
      </c>
      <c r="C52" s="511" t="s">
        <v>134</v>
      </c>
      <c r="D52" s="501">
        <v>2012</v>
      </c>
      <c r="E52" s="511" t="s">
        <v>24</v>
      </c>
      <c r="F52" s="511" t="s">
        <v>13</v>
      </c>
      <c r="G52" s="522" t="s">
        <v>762</v>
      </c>
      <c r="H52" s="517" t="s">
        <v>1070</v>
      </c>
      <c r="I52" s="501" t="s">
        <v>642</v>
      </c>
      <c r="J52" s="511" t="s">
        <v>417</v>
      </c>
      <c r="K52" s="523" t="s">
        <v>1092</v>
      </c>
      <c r="L52" s="523" t="s">
        <v>1092</v>
      </c>
      <c r="M52" s="523">
        <v>2</v>
      </c>
      <c r="N52" s="523">
        <f>SUM(K52:M52)</f>
        <v>2</v>
      </c>
    </row>
    <row r="53" spans="1:14">
      <c r="A53" s="511" t="s">
        <v>9</v>
      </c>
      <c r="B53" s="512" t="s">
        <v>9</v>
      </c>
      <c r="C53" s="511" t="s">
        <v>134</v>
      </c>
      <c r="D53" s="501">
        <v>2012</v>
      </c>
      <c r="E53" s="511" t="s">
        <v>24</v>
      </c>
      <c r="F53" s="511" t="s">
        <v>13</v>
      </c>
      <c r="G53" s="522" t="s">
        <v>414</v>
      </c>
      <c r="H53" s="517" t="s">
        <v>1094</v>
      </c>
      <c r="I53" s="501" t="s">
        <v>640</v>
      </c>
      <c r="J53" s="511" t="s">
        <v>417</v>
      </c>
      <c r="K53" s="501">
        <f>393+82</f>
        <v>475</v>
      </c>
      <c r="L53" s="501" t="s">
        <v>1092</v>
      </c>
      <c r="M53" s="501" t="s">
        <v>1092</v>
      </c>
      <c r="N53" s="523">
        <f t="shared" ref="N53:N63" si="2">SUM(K53:M53)</f>
        <v>475</v>
      </c>
    </row>
    <row r="54" spans="1:14">
      <c r="A54" s="511" t="s">
        <v>9</v>
      </c>
      <c r="B54" s="512" t="s">
        <v>9</v>
      </c>
      <c r="C54" s="511" t="s">
        <v>134</v>
      </c>
      <c r="D54" s="501">
        <v>2012</v>
      </c>
      <c r="E54" s="511" t="s">
        <v>24</v>
      </c>
      <c r="F54" s="511" t="s">
        <v>13</v>
      </c>
      <c r="G54" s="522" t="s">
        <v>414</v>
      </c>
      <c r="H54" s="517" t="s">
        <v>788</v>
      </c>
      <c r="I54" s="501" t="s">
        <v>655</v>
      </c>
      <c r="J54" s="511" t="s">
        <v>417</v>
      </c>
      <c r="K54" s="501" t="s">
        <v>1092</v>
      </c>
      <c r="L54" s="501" t="s">
        <v>1092</v>
      </c>
      <c r="M54" s="501">
        <v>63</v>
      </c>
      <c r="N54" s="523">
        <f t="shared" si="2"/>
        <v>63</v>
      </c>
    </row>
    <row r="55" spans="1:14">
      <c r="A55" s="511" t="s">
        <v>9</v>
      </c>
      <c r="B55" s="512" t="s">
        <v>9</v>
      </c>
      <c r="C55" s="511" t="s">
        <v>134</v>
      </c>
      <c r="D55" s="501">
        <v>2012</v>
      </c>
      <c r="E55" s="511" t="s">
        <v>24</v>
      </c>
      <c r="F55" s="511" t="s">
        <v>13</v>
      </c>
      <c r="G55" s="522" t="s">
        <v>414</v>
      </c>
      <c r="H55" s="517" t="s">
        <v>1106</v>
      </c>
      <c r="I55" s="501" t="s">
        <v>655</v>
      </c>
      <c r="J55" s="511" t="s">
        <v>417</v>
      </c>
      <c r="K55" s="501" t="s">
        <v>1092</v>
      </c>
      <c r="L55" s="501" t="s">
        <v>1092</v>
      </c>
      <c r="M55" s="501">
        <v>1</v>
      </c>
      <c r="N55" s="523">
        <f t="shared" si="2"/>
        <v>1</v>
      </c>
    </row>
    <row r="56" spans="1:14">
      <c r="A56" s="511" t="s">
        <v>9</v>
      </c>
      <c r="B56" s="512" t="s">
        <v>9</v>
      </c>
      <c r="C56" s="511" t="s">
        <v>134</v>
      </c>
      <c r="D56" s="501">
        <v>2012</v>
      </c>
      <c r="E56" s="511" t="s">
        <v>24</v>
      </c>
      <c r="F56" s="511" t="s">
        <v>13</v>
      </c>
      <c r="G56" s="522" t="s">
        <v>414</v>
      </c>
      <c r="H56" s="517" t="s">
        <v>1100</v>
      </c>
      <c r="I56" s="501" t="s">
        <v>655</v>
      </c>
      <c r="J56" s="511" t="s">
        <v>417</v>
      </c>
      <c r="K56" s="501" t="s">
        <v>1092</v>
      </c>
      <c r="L56" s="501" t="s">
        <v>1092</v>
      </c>
      <c r="M56" s="501">
        <v>22</v>
      </c>
      <c r="N56" s="523">
        <f t="shared" si="2"/>
        <v>22</v>
      </c>
    </row>
    <row r="57" spans="1:14">
      <c r="A57" s="511" t="s">
        <v>9</v>
      </c>
      <c r="B57" s="512" t="s">
        <v>9</v>
      </c>
      <c r="C57" s="511" t="s">
        <v>134</v>
      </c>
      <c r="D57" s="501">
        <v>2012</v>
      </c>
      <c r="E57" s="511" t="s">
        <v>24</v>
      </c>
      <c r="F57" s="511" t="s">
        <v>13</v>
      </c>
      <c r="G57" s="522" t="s">
        <v>414</v>
      </c>
      <c r="H57" s="517" t="s">
        <v>811</v>
      </c>
      <c r="I57" s="501" t="s">
        <v>640</v>
      </c>
      <c r="J57" s="511" t="s">
        <v>417</v>
      </c>
      <c r="K57" s="501" t="s">
        <v>1092</v>
      </c>
      <c r="L57" s="501" t="s">
        <v>1092</v>
      </c>
      <c r="M57" s="501">
        <v>221</v>
      </c>
      <c r="N57" s="523">
        <f t="shared" si="2"/>
        <v>221</v>
      </c>
    </row>
    <row r="58" spans="1:14">
      <c r="A58" s="511" t="s">
        <v>9</v>
      </c>
      <c r="B58" s="512" t="s">
        <v>9</v>
      </c>
      <c r="C58" s="511" t="s">
        <v>134</v>
      </c>
      <c r="D58" s="501">
        <v>2012</v>
      </c>
      <c r="E58" s="511" t="s">
        <v>24</v>
      </c>
      <c r="F58" s="511" t="s">
        <v>13</v>
      </c>
      <c r="G58" s="522" t="s">
        <v>414</v>
      </c>
      <c r="H58" s="517" t="s">
        <v>1102</v>
      </c>
      <c r="I58" s="501" t="s">
        <v>655</v>
      </c>
      <c r="J58" s="511" t="s">
        <v>417</v>
      </c>
      <c r="K58" s="501" t="s">
        <v>1092</v>
      </c>
      <c r="L58" s="501" t="s">
        <v>1092</v>
      </c>
      <c r="M58" s="501">
        <v>1</v>
      </c>
      <c r="N58" s="523">
        <f t="shared" si="2"/>
        <v>1</v>
      </c>
    </row>
    <row r="59" spans="1:14">
      <c r="A59" s="511" t="s">
        <v>9</v>
      </c>
      <c r="B59" s="512" t="s">
        <v>9</v>
      </c>
      <c r="C59" s="511" t="s">
        <v>134</v>
      </c>
      <c r="D59" s="501">
        <v>2012</v>
      </c>
      <c r="E59" s="511" t="s">
        <v>24</v>
      </c>
      <c r="F59" s="511" t="s">
        <v>13</v>
      </c>
      <c r="G59" s="522" t="s">
        <v>414</v>
      </c>
      <c r="H59" s="517" t="s">
        <v>723</v>
      </c>
      <c r="I59" s="501" t="s">
        <v>642</v>
      </c>
      <c r="J59" s="511" t="s">
        <v>417</v>
      </c>
      <c r="K59" s="501" t="s">
        <v>1092</v>
      </c>
      <c r="L59" s="501" t="s">
        <v>1092</v>
      </c>
      <c r="M59" s="501">
        <v>33</v>
      </c>
      <c r="N59" s="523">
        <f t="shared" si="2"/>
        <v>33</v>
      </c>
    </row>
    <row r="60" spans="1:14">
      <c r="A60" s="511" t="s">
        <v>9</v>
      </c>
      <c r="B60" s="512" t="s">
        <v>9</v>
      </c>
      <c r="C60" s="511" t="s">
        <v>134</v>
      </c>
      <c r="D60" s="501">
        <v>2012</v>
      </c>
      <c r="E60" s="511" t="s">
        <v>24</v>
      </c>
      <c r="F60" s="511" t="s">
        <v>13</v>
      </c>
      <c r="G60" s="522" t="s">
        <v>414</v>
      </c>
      <c r="H60" s="517" t="s">
        <v>1107</v>
      </c>
      <c r="I60" s="501" t="s">
        <v>655</v>
      </c>
      <c r="J60" s="511" t="s">
        <v>417</v>
      </c>
      <c r="K60" s="501" t="s">
        <v>1092</v>
      </c>
      <c r="L60" s="501" t="s">
        <v>1092</v>
      </c>
      <c r="M60" s="501">
        <v>14</v>
      </c>
      <c r="N60" s="523">
        <f t="shared" si="2"/>
        <v>14</v>
      </c>
    </row>
    <row r="61" spans="1:14">
      <c r="A61" s="511" t="s">
        <v>9</v>
      </c>
      <c r="B61" s="512" t="s">
        <v>9</v>
      </c>
      <c r="C61" s="511" t="s">
        <v>134</v>
      </c>
      <c r="D61" s="501">
        <v>2012</v>
      </c>
      <c r="E61" s="511" t="s">
        <v>24</v>
      </c>
      <c r="F61" s="511" t="s">
        <v>13</v>
      </c>
      <c r="G61" s="522" t="s">
        <v>414</v>
      </c>
      <c r="H61" s="517" t="s">
        <v>1108</v>
      </c>
      <c r="I61" s="501" t="s">
        <v>655</v>
      </c>
      <c r="J61" s="511" t="s">
        <v>417</v>
      </c>
      <c r="K61" s="501" t="s">
        <v>1092</v>
      </c>
      <c r="L61" s="501" t="s">
        <v>1092</v>
      </c>
      <c r="M61" s="501">
        <v>1</v>
      </c>
      <c r="N61" s="523">
        <f t="shared" si="2"/>
        <v>1</v>
      </c>
    </row>
    <row r="62" spans="1:14">
      <c r="A62" s="511" t="s">
        <v>9</v>
      </c>
      <c r="B62" s="512" t="s">
        <v>9</v>
      </c>
      <c r="C62" s="511" t="s">
        <v>134</v>
      </c>
      <c r="D62" s="501">
        <v>2012</v>
      </c>
      <c r="E62" s="511" t="s">
        <v>24</v>
      </c>
      <c r="F62" s="511" t="s">
        <v>13</v>
      </c>
      <c r="G62" s="522" t="s">
        <v>414</v>
      </c>
      <c r="H62" s="517" t="s">
        <v>149</v>
      </c>
      <c r="I62" s="501" t="s">
        <v>640</v>
      </c>
      <c r="J62" s="511" t="s">
        <v>417</v>
      </c>
      <c r="K62" s="501" t="s">
        <v>1092</v>
      </c>
      <c r="L62" s="501" t="s">
        <v>1092</v>
      </c>
      <c r="M62" s="501">
        <v>61</v>
      </c>
      <c r="N62" s="523">
        <f t="shared" si="2"/>
        <v>61</v>
      </c>
    </row>
    <row r="63" spans="1:14">
      <c r="A63" s="511" t="s">
        <v>9</v>
      </c>
      <c r="B63" s="512" t="s">
        <v>9</v>
      </c>
      <c r="C63" s="511" t="s">
        <v>134</v>
      </c>
      <c r="D63" s="501">
        <v>2012</v>
      </c>
      <c r="E63" s="511" t="s">
        <v>24</v>
      </c>
      <c r="F63" s="511" t="s">
        <v>13</v>
      </c>
      <c r="G63" s="522" t="s">
        <v>414</v>
      </c>
      <c r="H63" s="517" t="s">
        <v>1070</v>
      </c>
      <c r="I63" s="501" t="s">
        <v>642</v>
      </c>
      <c r="J63" s="511" t="s">
        <v>417</v>
      </c>
      <c r="K63" s="501" t="s">
        <v>1092</v>
      </c>
      <c r="L63" s="501" t="s">
        <v>1092</v>
      </c>
      <c r="M63" s="501">
        <v>6</v>
      </c>
      <c r="N63" s="523">
        <f t="shared" si="2"/>
        <v>6</v>
      </c>
    </row>
    <row r="64" spans="1:14">
      <c r="A64" s="511" t="s">
        <v>9</v>
      </c>
      <c r="B64" s="512" t="s">
        <v>9</v>
      </c>
      <c r="C64" s="511" t="s">
        <v>134</v>
      </c>
      <c r="D64" s="501">
        <v>2012</v>
      </c>
      <c r="E64" s="511" t="s">
        <v>24</v>
      </c>
      <c r="F64" s="511" t="s">
        <v>13</v>
      </c>
      <c r="G64" s="522" t="s">
        <v>414</v>
      </c>
      <c r="H64" s="517" t="s">
        <v>1096</v>
      </c>
      <c r="I64" s="501" t="s">
        <v>640</v>
      </c>
      <c r="J64" s="511" t="s">
        <v>1109</v>
      </c>
      <c r="K64" s="501">
        <v>281</v>
      </c>
      <c r="L64" s="511"/>
      <c r="M64" s="511"/>
      <c r="N64" s="511"/>
    </row>
    <row r="65" spans="1:14">
      <c r="A65" s="511" t="s">
        <v>9</v>
      </c>
      <c r="B65" s="512" t="s">
        <v>9</v>
      </c>
      <c r="C65" s="511" t="s">
        <v>134</v>
      </c>
      <c r="D65" s="501">
        <v>2012</v>
      </c>
      <c r="E65" s="516" t="s">
        <v>24</v>
      </c>
      <c r="F65" s="511" t="s">
        <v>13</v>
      </c>
      <c r="G65" s="511" t="s">
        <v>414</v>
      </c>
      <c r="H65" s="517" t="s">
        <v>746</v>
      </c>
      <c r="I65" s="501" t="s">
        <v>640</v>
      </c>
      <c r="J65" s="511" t="s">
        <v>1260</v>
      </c>
      <c r="K65" s="501"/>
      <c r="L65" s="511"/>
      <c r="M65" s="511">
        <v>1</v>
      </c>
      <c r="N65" s="511">
        <v>1</v>
      </c>
    </row>
    <row r="66" spans="1:14">
      <c r="A66" s="511" t="s">
        <v>9</v>
      </c>
      <c r="B66" s="512" t="s">
        <v>9</v>
      </c>
      <c r="C66" s="511" t="s">
        <v>134</v>
      </c>
      <c r="D66" s="501">
        <v>2012</v>
      </c>
      <c r="E66" s="516" t="s">
        <v>24</v>
      </c>
      <c r="F66" s="511" t="s">
        <v>13</v>
      </c>
      <c r="G66" s="511" t="s">
        <v>414</v>
      </c>
      <c r="H66" s="517" t="s">
        <v>1106</v>
      </c>
      <c r="I66" s="501" t="s">
        <v>655</v>
      </c>
      <c r="J66" s="511" t="s">
        <v>1260</v>
      </c>
      <c r="K66" s="501"/>
      <c r="L66" s="511"/>
      <c r="M66" s="511">
        <v>1</v>
      </c>
      <c r="N66" s="511">
        <v>1</v>
      </c>
    </row>
    <row r="67" spans="1:14">
      <c r="A67" s="511" t="s">
        <v>9</v>
      </c>
      <c r="B67" s="512" t="s">
        <v>9</v>
      </c>
      <c r="C67" s="511" t="s">
        <v>134</v>
      </c>
      <c r="D67" s="501">
        <v>2012</v>
      </c>
      <c r="E67" s="516" t="s">
        <v>24</v>
      </c>
      <c r="F67" s="511" t="s">
        <v>13</v>
      </c>
      <c r="G67" s="511" t="s">
        <v>414</v>
      </c>
      <c r="H67" s="517" t="s">
        <v>811</v>
      </c>
      <c r="I67" s="501" t="s">
        <v>640</v>
      </c>
      <c r="J67" s="511" t="s">
        <v>1260</v>
      </c>
      <c r="K67" s="501"/>
      <c r="L67" s="511"/>
      <c r="M67" s="511">
        <v>24</v>
      </c>
      <c r="N67" s="511">
        <v>24</v>
      </c>
    </row>
    <row r="68" spans="1:14">
      <c r="A68" s="511" t="s">
        <v>9</v>
      </c>
      <c r="B68" s="512" t="s">
        <v>9</v>
      </c>
      <c r="C68" s="511" t="s">
        <v>134</v>
      </c>
      <c r="D68" s="501">
        <v>2012</v>
      </c>
      <c r="E68" s="516" t="s">
        <v>24</v>
      </c>
      <c r="F68" s="511" t="s">
        <v>13</v>
      </c>
      <c r="G68" s="511" t="s">
        <v>414</v>
      </c>
      <c r="H68" s="517" t="s">
        <v>1102</v>
      </c>
      <c r="I68" s="501" t="s">
        <v>655</v>
      </c>
      <c r="J68" s="511" t="s">
        <v>1260</v>
      </c>
      <c r="K68" s="501"/>
      <c r="L68" s="511">
        <v>4</v>
      </c>
      <c r="M68" s="511">
        <v>17</v>
      </c>
      <c r="N68" s="511">
        <v>21</v>
      </c>
    </row>
    <row r="69" spans="1:14">
      <c r="A69" s="511" t="s">
        <v>9</v>
      </c>
      <c r="B69" s="512" t="s">
        <v>9</v>
      </c>
      <c r="C69" s="511" t="s">
        <v>134</v>
      </c>
      <c r="D69" s="501">
        <v>2012</v>
      </c>
      <c r="E69" s="516" t="s">
        <v>24</v>
      </c>
      <c r="F69" s="511" t="s">
        <v>13</v>
      </c>
      <c r="G69" s="511" t="s">
        <v>414</v>
      </c>
      <c r="H69" s="517" t="s">
        <v>1192</v>
      </c>
      <c r="I69" s="501" t="s">
        <v>655</v>
      </c>
      <c r="J69" s="511" t="s">
        <v>1260</v>
      </c>
      <c r="K69" s="501"/>
      <c r="L69" s="511"/>
      <c r="M69" s="511">
        <v>3</v>
      </c>
      <c r="N69" s="511">
        <v>3</v>
      </c>
    </row>
    <row r="70" spans="1:14">
      <c r="A70" s="511" t="s">
        <v>9</v>
      </c>
      <c r="B70" s="512" t="s">
        <v>9</v>
      </c>
      <c r="C70" s="511" t="s">
        <v>134</v>
      </c>
      <c r="D70" s="501">
        <v>2012</v>
      </c>
      <c r="E70" s="516" t="s">
        <v>24</v>
      </c>
      <c r="F70" s="511" t="s">
        <v>13</v>
      </c>
      <c r="G70" s="511" t="s">
        <v>414</v>
      </c>
      <c r="H70" s="517" t="s">
        <v>149</v>
      </c>
      <c r="I70" s="501" t="s">
        <v>640</v>
      </c>
      <c r="J70" s="511" t="s">
        <v>1260</v>
      </c>
      <c r="K70" s="501"/>
      <c r="L70" s="511">
        <v>5739</v>
      </c>
      <c r="M70" s="511">
        <v>461</v>
      </c>
      <c r="N70" s="511">
        <v>6200</v>
      </c>
    </row>
    <row r="71" spans="1:14">
      <c r="A71" s="511" t="s">
        <v>9</v>
      </c>
      <c r="B71" s="512" t="s">
        <v>9</v>
      </c>
      <c r="C71" s="511" t="s">
        <v>134</v>
      </c>
      <c r="D71" s="501">
        <v>2012</v>
      </c>
      <c r="E71" s="516" t="s">
        <v>24</v>
      </c>
      <c r="F71" s="511" t="s">
        <v>13</v>
      </c>
      <c r="G71" s="511" t="s">
        <v>414</v>
      </c>
      <c r="H71" s="517" t="s">
        <v>1193</v>
      </c>
      <c r="I71" s="501" t="s">
        <v>655</v>
      </c>
      <c r="J71" s="511" t="s">
        <v>1260</v>
      </c>
      <c r="K71" s="501"/>
      <c r="L71" s="511"/>
      <c r="M71" s="511">
        <v>1</v>
      </c>
      <c r="N71" s="511">
        <v>1</v>
      </c>
    </row>
    <row r="72" spans="1:14">
      <c r="A72" s="511" t="s">
        <v>9</v>
      </c>
      <c r="B72" s="512" t="s">
        <v>9</v>
      </c>
      <c r="C72" s="511" t="s">
        <v>134</v>
      </c>
      <c r="D72" s="501">
        <v>2012</v>
      </c>
      <c r="E72" s="516" t="s">
        <v>24</v>
      </c>
      <c r="F72" s="511" t="s">
        <v>13</v>
      </c>
      <c r="G72" s="511" t="s">
        <v>414</v>
      </c>
      <c r="H72" s="517" t="s">
        <v>1261</v>
      </c>
      <c r="I72" s="501" t="s">
        <v>642</v>
      </c>
      <c r="J72" s="511" t="s">
        <v>1260</v>
      </c>
      <c r="K72" s="501"/>
      <c r="L72" s="511">
        <v>2</v>
      </c>
      <c r="M72" s="511">
        <v>442</v>
      </c>
      <c r="N72" s="511">
        <v>444</v>
      </c>
    </row>
    <row r="73" spans="1:14">
      <c r="A73" s="511" t="s">
        <v>9</v>
      </c>
      <c r="B73" s="511" t="s">
        <v>9</v>
      </c>
      <c r="C73" s="511" t="s">
        <v>134</v>
      </c>
      <c r="D73" s="501">
        <v>2012</v>
      </c>
      <c r="E73" s="511" t="s">
        <v>24</v>
      </c>
      <c r="F73" s="511" t="s">
        <v>13</v>
      </c>
      <c r="G73" s="511" t="s">
        <v>414</v>
      </c>
      <c r="H73" s="517" t="s">
        <v>903</v>
      </c>
      <c r="I73" s="501" t="s">
        <v>655</v>
      </c>
      <c r="J73" s="511" t="s">
        <v>1260</v>
      </c>
      <c r="K73" s="511"/>
      <c r="L73" s="511">
        <v>4</v>
      </c>
      <c r="M73" s="511">
        <v>2</v>
      </c>
      <c r="N73" s="511">
        <v>6</v>
      </c>
    </row>
    <row r="74" spans="1:14">
      <c r="A74" s="511" t="s">
        <v>9</v>
      </c>
      <c r="B74" s="511" t="s">
        <v>9</v>
      </c>
      <c r="C74" s="511" t="s">
        <v>134</v>
      </c>
      <c r="D74" s="501">
        <v>2012</v>
      </c>
      <c r="E74" s="511" t="s">
        <v>24</v>
      </c>
      <c r="F74" s="511" t="s">
        <v>13</v>
      </c>
      <c r="G74" s="511" t="s">
        <v>414</v>
      </c>
      <c r="H74" s="517" t="s">
        <v>819</v>
      </c>
      <c r="I74" s="501" t="s">
        <v>655</v>
      </c>
      <c r="J74" s="511" t="s">
        <v>1260</v>
      </c>
      <c r="K74" s="511"/>
      <c r="L74" s="511">
        <v>40</v>
      </c>
      <c r="M74" s="511">
        <v>40</v>
      </c>
      <c r="N74" s="511">
        <v>80</v>
      </c>
    </row>
    <row r="75" spans="1:14">
      <c r="A75" s="511" t="s">
        <v>9</v>
      </c>
      <c r="B75" s="511" t="s">
        <v>9</v>
      </c>
      <c r="C75" s="511" t="s">
        <v>134</v>
      </c>
      <c r="D75" s="501">
        <v>2012</v>
      </c>
      <c r="E75" s="511" t="s">
        <v>24</v>
      </c>
      <c r="F75" s="511" t="s">
        <v>13</v>
      </c>
      <c r="G75" s="511" t="s">
        <v>414</v>
      </c>
      <c r="H75" s="517" t="s">
        <v>1194</v>
      </c>
      <c r="I75" s="501" t="s">
        <v>655</v>
      </c>
      <c r="J75" s="511" t="s">
        <v>1260</v>
      </c>
      <c r="K75" s="511"/>
      <c r="L75" s="511">
        <v>1</v>
      </c>
      <c r="M75" s="511"/>
      <c r="N75" s="511">
        <v>1</v>
      </c>
    </row>
    <row r="76" spans="1:14">
      <c r="A76" s="511" t="s">
        <v>9</v>
      </c>
      <c r="B76" s="511" t="s">
        <v>9</v>
      </c>
      <c r="C76" s="511" t="s">
        <v>134</v>
      </c>
      <c r="D76" s="501">
        <v>2012</v>
      </c>
      <c r="E76" s="511" t="s">
        <v>24</v>
      </c>
      <c r="F76" s="511" t="s">
        <v>13</v>
      </c>
      <c r="G76" s="511" t="s">
        <v>414</v>
      </c>
      <c r="H76" s="517" t="s">
        <v>1100</v>
      </c>
      <c r="I76" s="501" t="s">
        <v>655</v>
      </c>
      <c r="J76" s="511" t="s">
        <v>1260</v>
      </c>
      <c r="K76" s="511"/>
      <c r="L76" s="511"/>
      <c r="M76" s="511">
        <v>144</v>
      </c>
      <c r="N76" s="511">
        <v>144</v>
      </c>
    </row>
    <row r="77" spans="1:14">
      <c r="A77" s="511" t="s">
        <v>9</v>
      </c>
      <c r="B77" s="511" t="s">
        <v>9</v>
      </c>
      <c r="C77" s="511" t="s">
        <v>134</v>
      </c>
      <c r="D77" s="501">
        <v>2012</v>
      </c>
      <c r="E77" s="511" t="s">
        <v>24</v>
      </c>
      <c r="F77" s="511" t="s">
        <v>13</v>
      </c>
      <c r="G77" s="511" t="s">
        <v>414</v>
      </c>
      <c r="H77" s="517" t="s">
        <v>1090</v>
      </c>
      <c r="I77" s="501" t="s">
        <v>642</v>
      </c>
      <c r="J77" s="511" t="s">
        <v>1260</v>
      </c>
      <c r="K77" s="511"/>
      <c r="L77" s="511">
        <v>1</v>
      </c>
      <c r="M77" s="511"/>
      <c r="N77" s="511">
        <v>1</v>
      </c>
    </row>
    <row r="78" spans="1:14">
      <c r="A78" s="511" t="s">
        <v>9</v>
      </c>
      <c r="B78" s="511" t="s">
        <v>9</v>
      </c>
      <c r="C78" s="511" t="s">
        <v>134</v>
      </c>
      <c r="D78" s="501">
        <v>2012</v>
      </c>
      <c r="E78" s="511" t="s">
        <v>24</v>
      </c>
      <c r="F78" s="511" t="s">
        <v>13</v>
      </c>
      <c r="G78" s="511" t="s">
        <v>414</v>
      </c>
      <c r="H78" s="517" t="s">
        <v>723</v>
      </c>
      <c r="I78" s="501" t="s">
        <v>642</v>
      </c>
      <c r="J78" s="511" t="s">
        <v>1260</v>
      </c>
      <c r="K78" s="511"/>
      <c r="L78" s="511">
        <v>710</v>
      </c>
      <c r="M78" s="511">
        <v>1585</v>
      </c>
      <c r="N78" s="511">
        <v>2295</v>
      </c>
    </row>
    <row r="79" spans="1:14">
      <c r="A79" s="511" t="s">
        <v>9</v>
      </c>
      <c r="B79" s="511" t="s">
        <v>9</v>
      </c>
      <c r="C79" s="511" t="s">
        <v>134</v>
      </c>
      <c r="D79" s="501">
        <v>2012</v>
      </c>
      <c r="E79" s="511" t="s">
        <v>24</v>
      </c>
      <c r="F79" s="511" t="s">
        <v>13</v>
      </c>
      <c r="G79" s="511" t="s">
        <v>414</v>
      </c>
      <c r="H79" s="517" t="s">
        <v>135</v>
      </c>
      <c r="I79" s="501" t="s">
        <v>642</v>
      </c>
      <c r="J79" s="511" t="s">
        <v>1260</v>
      </c>
      <c r="K79" s="511"/>
      <c r="L79" s="511">
        <v>615</v>
      </c>
      <c r="M79" s="511">
        <v>377</v>
      </c>
      <c r="N79" s="511">
        <v>992</v>
      </c>
    </row>
    <row r="80" spans="1:14">
      <c r="A80" s="511" t="s">
        <v>9</v>
      </c>
      <c r="B80" s="511" t="s">
        <v>9</v>
      </c>
      <c r="C80" s="511" t="s">
        <v>134</v>
      </c>
      <c r="D80" s="501">
        <v>2012</v>
      </c>
      <c r="E80" s="511" t="s">
        <v>24</v>
      </c>
      <c r="F80" s="511" t="s">
        <v>13</v>
      </c>
      <c r="G80" s="511" t="s">
        <v>414</v>
      </c>
      <c r="H80" s="517" t="s">
        <v>788</v>
      </c>
      <c r="I80" s="501" t="s">
        <v>642</v>
      </c>
      <c r="J80" s="511" t="s">
        <v>1260</v>
      </c>
      <c r="K80" s="511"/>
      <c r="L80" s="511"/>
      <c r="M80" s="511">
        <v>26</v>
      </c>
      <c r="N80" s="511">
        <v>26</v>
      </c>
    </row>
    <row r="81" spans="1:14">
      <c r="A81" s="511" t="s">
        <v>9</v>
      </c>
      <c r="B81" s="511" t="s">
        <v>9</v>
      </c>
      <c r="C81" s="511" t="s">
        <v>134</v>
      </c>
      <c r="D81" s="501">
        <v>2012</v>
      </c>
      <c r="E81" s="511" t="s">
        <v>24</v>
      </c>
      <c r="F81" s="511" t="s">
        <v>13</v>
      </c>
      <c r="G81" s="511" t="s">
        <v>414</v>
      </c>
      <c r="H81" s="517" t="s">
        <v>899</v>
      </c>
      <c r="I81" s="501" t="s">
        <v>642</v>
      </c>
      <c r="J81" s="511" t="s">
        <v>1260</v>
      </c>
      <c r="K81" s="511"/>
      <c r="L81" s="511">
        <v>1</v>
      </c>
      <c r="M81" s="511">
        <v>12</v>
      </c>
      <c r="N81" s="511">
        <v>13</v>
      </c>
    </row>
    <row r="82" spans="1:14">
      <c r="A82" s="511" t="s">
        <v>9</v>
      </c>
      <c r="B82" s="511" t="s">
        <v>9</v>
      </c>
      <c r="C82" s="511" t="s">
        <v>134</v>
      </c>
      <c r="D82" s="501">
        <v>2012</v>
      </c>
      <c r="E82" s="511" t="s">
        <v>24</v>
      </c>
      <c r="F82" s="511" t="s">
        <v>13</v>
      </c>
      <c r="G82" s="511" t="s">
        <v>414</v>
      </c>
      <c r="H82" s="517" t="s">
        <v>907</v>
      </c>
      <c r="I82" s="501" t="s">
        <v>642</v>
      </c>
      <c r="J82" s="511" t="s">
        <v>1260</v>
      </c>
      <c r="K82" s="511"/>
      <c r="L82" s="511">
        <v>8</v>
      </c>
      <c r="M82" s="511">
        <v>14</v>
      </c>
      <c r="N82" s="511">
        <v>22</v>
      </c>
    </row>
    <row r="83" spans="1:14">
      <c r="A83" s="511" t="s">
        <v>9</v>
      </c>
      <c r="B83" s="511" t="s">
        <v>9</v>
      </c>
      <c r="C83" s="511" t="s">
        <v>134</v>
      </c>
      <c r="D83" s="501">
        <v>2012</v>
      </c>
      <c r="E83" s="511" t="s">
        <v>24</v>
      </c>
      <c r="F83" s="511" t="s">
        <v>13</v>
      </c>
      <c r="G83" s="511" t="s">
        <v>414</v>
      </c>
      <c r="H83" s="517" t="s">
        <v>1195</v>
      </c>
      <c r="I83" s="501" t="s">
        <v>640</v>
      </c>
      <c r="J83" s="511" t="s">
        <v>1260</v>
      </c>
      <c r="K83" s="511"/>
      <c r="L83" s="511">
        <v>6</v>
      </c>
      <c r="M83" s="511">
        <v>1</v>
      </c>
      <c r="N83" s="511">
        <v>7</v>
      </c>
    </row>
    <row r="84" spans="1:14">
      <c r="A84" s="511" t="s">
        <v>9</v>
      </c>
      <c r="B84" s="511" t="s">
        <v>9</v>
      </c>
      <c r="C84" s="511" t="s">
        <v>134</v>
      </c>
      <c r="D84" s="501">
        <v>2012</v>
      </c>
      <c r="E84" s="511" t="s">
        <v>24</v>
      </c>
      <c r="F84" s="511" t="s">
        <v>13</v>
      </c>
      <c r="G84" s="511" t="s">
        <v>414</v>
      </c>
      <c r="H84" s="517" t="s">
        <v>832</v>
      </c>
      <c r="I84" s="501" t="s">
        <v>642</v>
      </c>
      <c r="J84" s="511" t="s">
        <v>1260</v>
      </c>
      <c r="K84" s="511"/>
      <c r="L84" s="511">
        <v>5</v>
      </c>
      <c r="M84" s="511">
        <v>8</v>
      </c>
      <c r="N84" s="511">
        <v>13</v>
      </c>
    </row>
    <row r="85" spans="1:14">
      <c r="A85" s="511" t="s">
        <v>9</v>
      </c>
      <c r="B85" s="511" t="s">
        <v>9</v>
      </c>
      <c r="C85" s="511" t="s">
        <v>134</v>
      </c>
      <c r="D85" s="501">
        <v>2012</v>
      </c>
      <c r="E85" s="511" t="s">
        <v>24</v>
      </c>
      <c r="F85" s="511" t="s">
        <v>13</v>
      </c>
      <c r="G85" s="511" t="s">
        <v>414</v>
      </c>
      <c r="H85" s="517" t="s">
        <v>133</v>
      </c>
      <c r="I85" s="501" t="s">
        <v>640</v>
      </c>
      <c r="J85" s="511" t="s">
        <v>1260</v>
      </c>
      <c r="K85" s="511"/>
      <c r="L85" s="511">
        <v>1</v>
      </c>
      <c r="M85" s="511">
        <v>1</v>
      </c>
      <c r="N85" s="511">
        <v>2</v>
      </c>
    </row>
    <row r="86" spans="1:14">
      <c r="A86" s="511" t="s">
        <v>9</v>
      </c>
      <c r="B86" s="511" t="s">
        <v>9</v>
      </c>
      <c r="C86" s="511" t="s">
        <v>134</v>
      </c>
      <c r="D86" s="501">
        <v>2012</v>
      </c>
      <c r="E86" s="511" t="s">
        <v>24</v>
      </c>
      <c r="F86" s="511" t="s">
        <v>13</v>
      </c>
      <c r="G86" s="511" t="s">
        <v>414</v>
      </c>
      <c r="H86" s="517" t="s">
        <v>1196</v>
      </c>
      <c r="I86" s="501" t="s">
        <v>655</v>
      </c>
      <c r="J86" s="511" t="s">
        <v>1260</v>
      </c>
      <c r="K86" s="511"/>
      <c r="L86" s="511"/>
      <c r="M86" s="511">
        <v>7</v>
      </c>
      <c r="N86" s="511">
        <v>7</v>
      </c>
    </row>
    <row r="87" spans="1:14">
      <c r="A87" s="511" t="s">
        <v>9</v>
      </c>
      <c r="B87" s="511" t="s">
        <v>9</v>
      </c>
      <c r="C87" s="511" t="s">
        <v>134</v>
      </c>
      <c r="D87" s="501">
        <v>2012</v>
      </c>
      <c r="E87" s="511" t="s">
        <v>24</v>
      </c>
      <c r="F87" s="511" t="s">
        <v>13</v>
      </c>
      <c r="G87" s="511" t="s">
        <v>414</v>
      </c>
      <c r="H87" s="517" t="s">
        <v>1102</v>
      </c>
      <c r="I87" s="501" t="s">
        <v>655</v>
      </c>
      <c r="J87" s="511" t="s">
        <v>1262</v>
      </c>
      <c r="K87" s="511"/>
      <c r="L87" s="511"/>
      <c r="M87" s="511">
        <v>8</v>
      </c>
      <c r="N87" s="511">
        <v>8</v>
      </c>
    </row>
    <row r="88" spans="1:14">
      <c r="A88" s="511" t="s">
        <v>9</v>
      </c>
      <c r="B88" s="511" t="s">
        <v>9</v>
      </c>
      <c r="C88" s="511" t="s">
        <v>134</v>
      </c>
      <c r="D88" s="501">
        <v>2012</v>
      </c>
      <c r="E88" s="511" t="s">
        <v>24</v>
      </c>
      <c r="F88" s="511" t="s">
        <v>13</v>
      </c>
      <c r="G88" s="511" t="s">
        <v>414</v>
      </c>
      <c r="H88" s="517" t="s">
        <v>149</v>
      </c>
      <c r="I88" s="501" t="s">
        <v>640</v>
      </c>
      <c r="J88" s="511" t="s">
        <v>1262</v>
      </c>
      <c r="K88" s="511"/>
      <c r="L88" s="511">
        <v>4059</v>
      </c>
      <c r="M88" s="511">
        <v>1139</v>
      </c>
      <c r="N88" s="511">
        <v>5198</v>
      </c>
    </row>
    <row r="89" spans="1:14">
      <c r="A89" s="511" t="s">
        <v>9</v>
      </c>
      <c r="B89" s="511" t="s">
        <v>9</v>
      </c>
      <c r="C89" s="511" t="s">
        <v>134</v>
      </c>
      <c r="D89" s="501">
        <v>2012</v>
      </c>
      <c r="E89" s="511" t="s">
        <v>24</v>
      </c>
      <c r="F89" s="511" t="s">
        <v>13</v>
      </c>
      <c r="G89" s="511" t="s">
        <v>414</v>
      </c>
      <c r="H89" s="517" t="s">
        <v>1261</v>
      </c>
      <c r="I89" s="501" t="s">
        <v>642</v>
      </c>
      <c r="J89" s="511" t="s">
        <v>1262</v>
      </c>
      <c r="K89" s="511"/>
      <c r="L89" s="511">
        <v>149</v>
      </c>
      <c r="M89" s="511">
        <v>316</v>
      </c>
      <c r="N89" s="511">
        <v>465</v>
      </c>
    </row>
    <row r="90" spans="1:14">
      <c r="A90" s="511" t="s">
        <v>9</v>
      </c>
      <c r="B90" s="511" t="s">
        <v>9</v>
      </c>
      <c r="C90" s="511" t="s">
        <v>134</v>
      </c>
      <c r="D90" s="501">
        <v>2012</v>
      </c>
      <c r="E90" s="511" t="s">
        <v>24</v>
      </c>
      <c r="F90" s="511" t="s">
        <v>13</v>
      </c>
      <c r="G90" s="511" t="s">
        <v>414</v>
      </c>
      <c r="H90" s="517" t="s">
        <v>819</v>
      </c>
      <c r="I90" s="501" t="s">
        <v>655</v>
      </c>
      <c r="J90" s="511" t="s">
        <v>1262</v>
      </c>
      <c r="K90" s="511"/>
      <c r="L90" s="511">
        <v>240</v>
      </c>
      <c r="M90" s="511">
        <v>16</v>
      </c>
      <c r="N90" s="511">
        <v>256</v>
      </c>
    </row>
    <row r="91" spans="1:14">
      <c r="A91" s="511" t="s">
        <v>9</v>
      </c>
      <c r="B91" s="511" t="s">
        <v>9</v>
      </c>
      <c r="C91" s="511" t="s">
        <v>134</v>
      </c>
      <c r="D91" s="501">
        <v>2012</v>
      </c>
      <c r="E91" s="511" t="s">
        <v>24</v>
      </c>
      <c r="F91" s="511" t="s">
        <v>13</v>
      </c>
      <c r="G91" s="511" t="s">
        <v>414</v>
      </c>
      <c r="H91" s="517" t="s">
        <v>1100</v>
      </c>
      <c r="I91" s="501" t="s">
        <v>655</v>
      </c>
      <c r="J91" s="511" t="s">
        <v>1262</v>
      </c>
      <c r="K91" s="511"/>
      <c r="L91" s="511"/>
      <c r="M91" s="511">
        <v>2</v>
      </c>
      <c r="N91" s="511">
        <v>2</v>
      </c>
    </row>
    <row r="92" spans="1:14">
      <c r="A92" s="511" t="s">
        <v>9</v>
      </c>
      <c r="B92" s="511" t="s">
        <v>9</v>
      </c>
      <c r="C92" s="511" t="s">
        <v>134</v>
      </c>
      <c r="D92" s="501">
        <v>2012</v>
      </c>
      <c r="E92" s="511" t="s">
        <v>24</v>
      </c>
      <c r="F92" s="511" t="s">
        <v>13</v>
      </c>
      <c r="G92" s="511" t="s">
        <v>414</v>
      </c>
      <c r="H92" s="517" t="s">
        <v>723</v>
      </c>
      <c r="I92" s="501" t="s">
        <v>642</v>
      </c>
      <c r="J92" s="511" t="s">
        <v>1262</v>
      </c>
      <c r="K92" s="511"/>
      <c r="L92" s="511">
        <v>350</v>
      </c>
      <c r="M92" s="511">
        <v>1167</v>
      </c>
      <c r="N92" s="511">
        <v>1517</v>
      </c>
    </row>
    <row r="93" spans="1:14">
      <c r="A93" s="511" t="s">
        <v>9</v>
      </c>
      <c r="B93" s="511" t="s">
        <v>9</v>
      </c>
      <c r="C93" s="511" t="s">
        <v>134</v>
      </c>
      <c r="D93" s="501">
        <v>2012</v>
      </c>
      <c r="E93" s="511" t="s">
        <v>24</v>
      </c>
      <c r="F93" s="511" t="s">
        <v>13</v>
      </c>
      <c r="G93" s="511" t="s">
        <v>414</v>
      </c>
      <c r="H93" s="517" t="s">
        <v>135</v>
      </c>
      <c r="I93" s="501" t="s">
        <v>642</v>
      </c>
      <c r="J93" s="511" t="s">
        <v>1262</v>
      </c>
      <c r="K93" s="511"/>
      <c r="L93" s="511">
        <v>932</v>
      </c>
      <c r="M93" s="511">
        <v>1029</v>
      </c>
      <c r="N93" s="511">
        <v>1961</v>
      </c>
    </row>
    <row r="94" spans="1:14">
      <c r="A94" s="511" t="s">
        <v>9</v>
      </c>
      <c r="B94" s="511" t="s">
        <v>9</v>
      </c>
      <c r="C94" s="511" t="s">
        <v>134</v>
      </c>
      <c r="D94" s="501">
        <v>2012</v>
      </c>
      <c r="E94" s="511" t="s">
        <v>24</v>
      </c>
      <c r="F94" s="511" t="s">
        <v>13</v>
      </c>
      <c r="G94" s="511" t="s">
        <v>414</v>
      </c>
      <c r="H94" s="517" t="s">
        <v>899</v>
      </c>
      <c r="I94" s="501" t="s">
        <v>642</v>
      </c>
      <c r="J94" s="511" t="s">
        <v>1262</v>
      </c>
      <c r="K94" s="511"/>
      <c r="L94" s="511">
        <v>27</v>
      </c>
      <c r="M94" s="511">
        <v>2</v>
      </c>
      <c r="N94" s="511">
        <v>29</v>
      </c>
    </row>
    <row r="95" spans="1:14">
      <c r="A95" s="511" t="s">
        <v>9</v>
      </c>
      <c r="B95" s="511" t="s">
        <v>9</v>
      </c>
      <c r="C95" s="511" t="s">
        <v>134</v>
      </c>
      <c r="D95" s="501">
        <v>2012</v>
      </c>
      <c r="E95" s="511" t="s">
        <v>24</v>
      </c>
      <c r="F95" s="511" t="s">
        <v>13</v>
      </c>
      <c r="G95" s="511" t="s">
        <v>453</v>
      </c>
      <c r="H95" s="517" t="s">
        <v>811</v>
      </c>
      <c r="I95" s="501" t="s">
        <v>640</v>
      </c>
      <c r="J95" s="511" t="s">
        <v>1260</v>
      </c>
      <c r="K95" s="511"/>
      <c r="L95" s="511">
        <v>112</v>
      </c>
      <c r="M95" s="511">
        <v>46</v>
      </c>
      <c r="N95" s="511">
        <v>158</v>
      </c>
    </row>
    <row r="96" spans="1:14">
      <c r="A96" s="511" t="s">
        <v>9</v>
      </c>
      <c r="B96" s="511" t="s">
        <v>9</v>
      </c>
      <c r="C96" s="511" t="s">
        <v>134</v>
      </c>
      <c r="D96" s="501">
        <v>2012</v>
      </c>
      <c r="E96" s="511" t="s">
        <v>24</v>
      </c>
      <c r="F96" s="511" t="s">
        <v>13</v>
      </c>
      <c r="G96" s="511" t="s">
        <v>453</v>
      </c>
      <c r="H96" s="517" t="s">
        <v>1102</v>
      </c>
      <c r="I96" s="501" t="s">
        <v>655</v>
      </c>
      <c r="J96" s="511" t="s">
        <v>1260</v>
      </c>
      <c r="K96" s="511"/>
      <c r="L96" s="511"/>
      <c r="M96" s="511">
        <v>1</v>
      </c>
      <c r="N96" s="511">
        <v>1</v>
      </c>
    </row>
    <row r="97" spans="1:14">
      <c r="A97" s="511" t="s">
        <v>9</v>
      </c>
      <c r="B97" s="511" t="s">
        <v>9</v>
      </c>
      <c r="C97" s="511" t="s">
        <v>134</v>
      </c>
      <c r="D97" s="501">
        <v>2012</v>
      </c>
      <c r="E97" s="511" t="s">
        <v>24</v>
      </c>
      <c r="F97" s="511" t="s">
        <v>13</v>
      </c>
      <c r="G97" s="511" t="s">
        <v>453</v>
      </c>
      <c r="H97" s="517" t="s">
        <v>1192</v>
      </c>
      <c r="I97" s="501" t="s">
        <v>655</v>
      </c>
      <c r="J97" s="511" t="s">
        <v>1260</v>
      </c>
      <c r="K97" s="511"/>
      <c r="L97" s="511"/>
      <c r="M97" s="511">
        <v>2</v>
      </c>
      <c r="N97" s="511">
        <v>2</v>
      </c>
    </row>
    <row r="98" spans="1:14">
      <c r="A98" s="511" t="s">
        <v>9</v>
      </c>
      <c r="B98" s="511" t="s">
        <v>9</v>
      </c>
      <c r="C98" s="511" t="s">
        <v>134</v>
      </c>
      <c r="D98" s="501">
        <v>2012</v>
      </c>
      <c r="E98" s="511" t="s">
        <v>24</v>
      </c>
      <c r="F98" s="511" t="s">
        <v>13</v>
      </c>
      <c r="G98" s="511" t="s">
        <v>453</v>
      </c>
      <c r="H98" s="517" t="s">
        <v>149</v>
      </c>
      <c r="I98" s="501" t="s">
        <v>640</v>
      </c>
      <c r="J98" s="511" t="s">
        <v>1260</v>
      </c>
      <c r="K98" s="511"/>
      <c r="L98" s="511">
        <v>2870</v>
      </c>
      <c r="M98" s="511">
        <v>477</v>
      </c>
      <c r="N98" s="511">
        <v>3347</v>
      </c>
    </row>
    <row r="99" spans="1:14">
      <c r="A99" s="511" t="s">
        <v>9</v>
      </c>
      <c r="B99" s="511" t="s">
        <v>9</v>
      </c>
      <c r="C99" s="511" t="s">
        <v>134</v>
      </c>
      <c r="D99" s="501">
        <v>2012</v>
      </c>
      <c r="E99" s="511" t="s">
        <v>24</v>
      </c>
      <c r="F99" s="511" t="s">
        <v>13</v>
      </c>
      <c r="G99" s="511" t="s">
        <v>453</v>
      </c>
      <c r="H99" s="517" t="s">
        <v>1261</v>
      </c>
      <c r="I99" s="501" t="s">
        <v>642</v>
      </c>
      <c r="J99" s="511" t="s">
        <v>1260</v>
      </c>
      <c r="K99" s="511"/>
      <c r="L99" s="511">
        <v>4</v>
      </c>
      <c r="M99" s="511">
        <v>44</v>
      </c>
      <c r="N99" s="511">
        <v>48</v>
      </c>
    </row>
    <row r="100" spans="1:14">
      <c r="A100" s="511" t="s">
        <v>9</v>
      </c>
      <c r="B100" s="511" t="s">
        <v>9</v>
      </c>
      <c r="C100" s="511" t="s">
        <v>134</v>
      </c>
      <c r="D100" s="501">
        <v>2012</v>
      </c>
      <c r="E100" s="511" t="s">
        <v>24</v>
      </c>
      <c r="F100" s="511" t="s">
        <v>13</v>
      </c>
      <c r="G100" s="511" t="s">
        <v>453</v>
      </c>
      <c r="H100" s="517" t="s">
        <v>819</v>
      </c>
      <c r="I100" s="501" t="s">
        <v>655</v>
      </c>
      <c r="J100" s="511" t="s">
        <v>1260</v>
      </c>
      <c r="K100" s="511"/>
      <c r="L100" s="511">
        <v>57</v>
      </c>
      <c r="M100" s="511">
        <v>25</v>
      </c>
      <c r="N100" s="511">
        <v>82</v>
      </c>
    </row>
    <row r="101" spans="1:14">
      <c r="A101" s="511" t="s">
        <v>9</v>
      </c>
      <c r="B101" s="511" t="s">
        <v>9</v>
      </c>
      <c r="C101" s="511" t="s">
        <v>134</v>
      </c>
      <c r="D101" s="501">
        <v>2012</v>
      </c>
      <c r="E101" s="511" t="s">
        <v>24</v>
      </c>
      <c r="F101" s="511" t="s">
        <v>13</v>
      </c>
      <c r="G101" s="511" t="s">
        <v>453</v>
      </c>
      <c r="H101" s="517" t="s">
        <v>1100</v>
      </c>
      <c r="I101" s="501" t="s">
        <v>655</v>
      </c>
      <c r="J101" s="511" t="s">
        <v>1260</v>
      </c>
      <c r="K101" s="511"/>
      <c r="L101" s="511"/>
      <c r="M101" s="511">
        <v>8</v>
      </c>
      <c r="N101" s="511">
        <v>8</v>
      </c>
    </row>
    <row r="102" spans="1:14">
      <c r="A102" s="511" t="s">
        <v>9</v>
      </c>
      <c r="B102" s="511" t="s">
        <v>9</v>
      </c>
      <c r="C102" s="511" t="s">
        <v>134</v>
      </c>
      <c r="D102" s="501">
        <v>2012</v>
      </c>
      <c r="E102" s="511" t="s">
        <v>24</v>
      </c>
      <c r="F102" s="511" t="s">
        <v>13</v>
      </c>
      <c r="G102" s="511" t="s">
        <v>453</v>
      </c>
      <c r="H102" s="517" t="s">
        <v>723</v>
      </c>
      <c r="I102" s="501" t="s">
        <v>642</v>
      </c>
      <c r="J102" s="511" t="s">
        <v>1260</v>
      </c>
      <c r="K102" s="511"/>
      <c r="L102" s="511">
        <v>72</v>
      </c>
      <c r="M102" s="511">
        <v>584</v>
      </c>
      <c r="N102" s="511">
        <v>656</v>
      </c>
    </row>
    <row r="103" spans="1:14">
      <c r="A103" s="511" t="s">
        <v>9</v>
      </c>
      <c r="B103" s="511" t="s">
        <v>9</v>
      </c>
      <c r="C103" s="511" t="s">
        <v>134</v>
      </c>
      <c r="D103" s="501">
        <v>2012</v>
      </c>
      <c r="E103" s="511" t="s">
        <v>24</v>
      </c>
      <c r="F103" s="511" t="s">
        <v>13</v>
      </c>
      <c r="G103" s="511" t="s">
        <v>453</v>
      </c>
      <c r="H103" s="517" t="s">
        <v>135</v>
      </c>
      <c r="I103" s="501" t="s">
        <v>642</v>
      </c>
      <c r="J103" s="511" t="s">
        <v>1260</v>
      </c>
      <c r="K103" s="511"/>
      <c r="L103" s="511">
        <v>82</v>
      </c>
      <c r="M103" s="511">
        <v>246</v>
      </c>
      <c r="N103" s="511">
        <v>328</v>
      </c>
    </row>
    <row r="104" spans="1:14">
      <c r="A104" s="511" t="s">
        <v>9</v>
      </c>
      <c r="B104" s="511" t="s">
        <v>9</v>
      </c>
      <c r="C104" s="511" t="s">
        <v>134</v>
      </c>
      <c r="D104" s="501">
        <v>2012</v>
      </c>
      <c r="E104" s="511" t="s">
        <v>24</v>
      </c>
      <c r="F104" s="511" t="s">
        <v>13</v>
      </c>
      <c r="G104" s="511" t="s">
        <v>453</v>
      </c>
      <c r="H104" s="517" t="s">
        <v>899</v>
      </c>
      <c r="I104" s="501" t="s">
        <v>642</v>
      </c>
      <c r="J104" s="511" t="s">
        <v>1260</v>
      </c>
      <c r="K104" s="511"/>
      <c r="L104" s="511">
        <v>4</v>
      </c>
      <c r="M104" s="511"/>
      <c r="N104" s="511">
        <v>4</v>
      </c>
    </row>
    <row r="105" spans="1:14">
      <c r="A105" s="511" t="s">
        <v>9</v>
      </c>
      <c r="B105" s="511" t="s">
        <v>9</v>
      </c>
      <c r="C105" s="511" t="s">
        <v>134</v>
      </c>
      <c r="D105" s="501">
        <v>2012</v>
      </c>
      <c r="E105" s="511" t="s">
        <v>24</v>
      </c>
      <c r="F105" s="511" t="s">
        <v>13</v>
      </c>
      <c r="G105" s="511" t="s">
        <v>453</v>
      </c>
      <c r="H105" s="517" t="s">
        <v>811</v>
      </c>
      <c r="I105" s="501" t="s">
        <v>640</v>
      </c>
      <c r="J105" s="511" t="s">
        <v>1262</v>
      </c>
      <c r="K105" s="511"/>
      <c r="L105" s="511"/>
      <c r="M105" s="511">
        <v>9</v>
      </c>
      <c r="N105" s="511">
        <v>9</v>
      </c>
    </row>
    <row r="106" spans="1:14">
      <c r="A106" s="511" t="s">
        <v>9</v>
      </c>
      <c r="B106" s="511" t="s">
        <v>9</v>
      </c>
      <c r="C106" s="511" t="s">
        <v>134</v>
      </c>
      <c r="D106" s="501">
        <v>2012</v>
      </c>
      <c r="E106" s="511" t="s">
        <v>24</v>
      </c>
      <c r="F106" s="511" t="s">
        <v>13</v>
      </c>
      <c r="G106" s="511" t="s">
        <v>453</v>
      </c>
      <c r="H106" s="517" t="s">
        <v>1192</v>
      </c>
      <c r="I106" s="501" t="s">
        <v>655</v>
      </c>
      <c r="J106" s="511" t="s">
        <v>1262</v>
      </c>
      <c r="K106" s="511"/>
      <c r="L106" s="511"/>
      <c r="M106" s="511">
        <v>3</v>
      </c>
      <c r="N106" s="511">
        <v>3</v>
      </c>
    </row>
    <row r="107" spans="1:14">
      <c r="A107" s="511" t="s">
        <v>9</v>
      </c>
      <c r="B107" s="511" t="s">
        <v>9</v>
      </c>
      <c r="C107" s="511" t="s">
        <v>134</v>
      </c>
      <c r="D107" s="501">
        <v>2012</v>
      </c>
      <c r="E107" s="511" t="s">
        <v>24</v>
      </c>
      <c r="F107" s="511" t="s">
        <v>13</v>
      </c>
      <c r="G107" s="511" t="s">
        <v>453</v>
      </c>
      <c r="H107" s="517" t="s">
        <v>149</v>
      </c>
      <c r="I107" s="501" t="s">
        <v>640</v>
      </c>
      <c r="J107" s="511" t="s">
        <v>1262</v>
      </c>
      <c r="K107" s="511"/>
      <c r="L107" s="511">
        <v>18306</v>
      </c>
      <c r="M107" s="511">
        <v>10010</v>
      </c>
      <c r="N107" s="511">
        <v>28316</v>
      </c>
    </row>
    <row r="108" spans="1:14">
      <c r="A108" s="511" t="s">
        <v>9</v>
      </c>
      <c r="B108" s="511" t="s">
        <v>9</v>
      </c>
      <c r="C108" s="511" t="s">
        <v>134</v>
      </c>
      <c r="D108" s="501">
        <v>2012</v>
      </c>
      <c r="E108" s="511" t="s">
        <v>24</v>
      </c>
      <c r="F108" s="511" t="s">
        <v>13</v>
      </c>
      <c r="G108" s="511" t="s">
        <v>453</v>
      </c>
      <c r="H108" s="517" t="s">
        <v>1261</v>
      </c>
      <c r="I108" s="501" t="s">
        <v>642</v>
      </c>
      <c r="J108" s="511" t="s">
        <v>1262</v>
      </c>
      <c r="K108" s="511"/>
      <c r="L108" s="511"/>
      <c r="M108" s="511">
        <v>9</v>
      </c>
      <c r="N108" s="511">
        <v>9</v>
      </c>
    </row>
    <row r="109" spans="1:14">
      <c r="A109" s="511" t="s">
        <v>9</v>
      </c>
      <c r="B109" s="511" t="s">
        <v>9</v>
      </c>
      <c r="C109" s="511" t="s">
        <v>134</v>
      </c>
      <c r="D109" s="501">
        <v>2012</v>
      </c>
      <c r="E109" s="511" t="s">
        <v>24</v>
      </c>
      <c r="F109" s="511" t="s">
        <v>13</v>
      </c>
      <c r="G109" s="511" t="s">
        <v>453</v>
      </c>
      <c r="H109" s="517" t="s">
        <v>819</v>
      </c>
      <c r="I109" s="501" t="s">
        <v>655</v>
      </c>
      <c r="J109" s="511" t="s">
        <v>1262</v>
      </c>
      <c r="K109" s="511"/>
      <c r="L109" s="511">
        <v>11</v>
      </c>
      <c r="M109" s="511">
        <v>4</v>
      </c>
      <c r="N109" s="511">
        <v>15</v>
      </c>
    </row>
    <row r="110" spans="1:14">
      <c r="A110" s="511" t="s">
        <v>9</v>
      </c>
      <c r="B110" s="511" t="s">
        <v>9</v>
      </c>
      <c r="C110" s="511" t="s">
        <v>134</v>
      </c>
      <c r="D110" s="501">
        <v>2012</v>
      </c>
      <c r="E110" s="511" t="s">
        <v>24</v>
      </c>
      <c r="F110" s="511" t="s">
        <v>13</v>
      </c>
      <c r="G110" s="511" t="s">
        <v>453</v>
      </c>
      <c r="H110" s="517" t="s">
        <v>821</v>
      </c>
      <c r="I110" s="501" t="s">
        <v>655</v>
      </c>
      <c r="J110" s="511" t="s">
        <v>1262</v>
      </c>
      <c r="K110" s="511"/>
      <c r="L110" s="511"/>
      <c r="M110" s="511">
        <v>1</v>
      </c>
      <c r="N110" s="511">
        <v>1</v>
      </c>
    </row>
    <row r="111" spans="1:14">
      <c r="A111" s="511" t="s">
        <v>9</v>
      </c>
      <c r="B111" s="511" t="s">
        <v>9</v>
      </c>
      <c r="C111" s="511" t="s">
        <v>134</v>
      </c>
      <c r="D111" s="501">
        <v>2012</v>
      </c>
      <c r="E111" s="511" t="s">
        <v>24</v>
      </c>
      <c r="F111" s="511" t="s">
        <v>13</v>
      </c>
      <c r="G111" s="511" t="s">
        <v>453</v>
      </c>
      <c r="H111" s="517" t="s">
        <v>1100</v>
      </c>
      <c r="I111" s="501" t="s">
        <v>655</v>
      </c>
      <c r="J111" s="511" t="s">
        <v>1262</v>
      </c>
      <c r="K111" s="511"/>
      <c r="L111" s="511"/>
      <c r="M111" s="511">
        <v>1</v>
      </c>
      <c r="N111" s="511">
        <v>1</v>
      </c>
    </row>
    <row r="112" spans="1:14">
      <c r="A112" s="511" t="s">
        <v>9</v>
      </c>
      <c r="B112" s="511" t="s">
        <v>9</v>
      </c>
      <c r="C112" s="511" t="s">
        <v>134</v>
      </c>
      <c r="D112" s="501">
        <v>2012</v>
      </c>
      <c r="E112" s="511" t="s">
        <v>24</v>
      </c>
      <c r="F112" s="511" t="s">
        <v>13</v>
      </c>
      <c r="G112" s="511" t="s">
        <v>453</v>
      </c>
      <c r="H112" s="517" t="s">
        <v>723</v>
      </c>
      <c r="I112" s="501" t="s">
        <v>642</v>
      </c>
      <c r="J112" s="511" t="s">
        <v>1262</v>
      </c>
      <c r="K112" s="511"/>
      <c r="L112" s="511">
        <v>103</v>
      </c>
      <c r="M112" s="511">
        <v>2893</v>
      </c>
      <c r="N112" s="511">
        <v>2996</v>
      </c>
    </row>
    <row r="113" spans="1:14">
      <c r="A113" s="511" t="s">
        <v>9</v>
      </c>
      <c r="B113" s="511" t="s">
        <v>9</v>
      </c>
      <c r="C113" s="511" t="s">
        <v>134</v>
      </c>
      <c r="D113" s="501">
        <v>2012</v>
      </c>
      <c r="E113" s="511" t="s">
        <v>24</v>
      </c>
      <c r="F113" s="511" t="s">
        <v>13</v>
      </c>
      <c r="G113" s="511" t="s">
        <v>453</v>
      </c>
      <c r="H113" s="517" t="s">
        <v>135</v>
      </c>
      <c r="I113" s="501" t="s">
        <v>642</v>
      </c>
      <c r="J113" s="511" t="s">
        <v>1262</v>
      </c>
      <c r="K113" s="511"/>
      <c r="L113" s="511">
        <v>475</v>
      </c>
      <c r="M113" s="511">
        <v>1360</v>
      </c>
      <c r="N113" s="511">
        <v>1835</v>
      </c>
    </row>
    <row r="114" spans="1:14">
      <c r="A114" s="511" t="s">
        <v>9</v>
      </c>
      <c r="B114" s="511" t="s">
        <v>9</v>
      </c>
      <c r="C114" s="511" t="s">
        <v>134</v>
      </c>
      <c r="D114" s="501">
        <v>2012</v>
      </c>
      <c r="E114" s="511" t="s">
        <v>24</v>
      </c>
      <c r="F114" s="511" t="s">
        <v>13</v>
      </c>
      <c r="G114" s="511" t="s">
        <v>453</v>
      </c>
      <c r="H114" s="517" t="s">
        <v>899</v>
      </c>
      <c r="I114" s="501" t="s">
        <v>642</v>
      </c>
      <c r="J114" s="511" t="s">
        <v>1262</v>
      </c>
      <c r="K114" s="511"/>
      <c r="L114" s="511">
        <v>1</v>
      </c>
      <c r="M114" s="511">
        <v>1</v>
      </c>
      <c r="N114" s="511">
        <v>2</v>
      </c>
    </row>
    <row r="115" spans="1:14">
      <c r="A115" s="511" t="s">
        <v>9</v>
      </c>
      <c r="B115" s="511" t="s">
        <v>9</v>
      </c>
      <c r="C115" s="511" t="s">
        <v>134</v>
      </c>
      <c r="D115" s="501">
        <v>2012</v>
      </c>
      <c r="E115" s="511" t="s">
        <v>24</v>
      </c>
      <c r="F115" s="511" t="s">
        <v>13</v>
      </c>
      <c r="G115" s="511" t="s">
        <v>453</v>
      </c>
      <c r="H115" s="517" t="s">
        <v>1195</v>
      </c>
      <c r="I115" s="501" t="s">
        <v>640</v>
      </c>
      <c r="J115" s="511" t="s">
        <v>1262</v>
      </c>
      <c r="K115" s="511"/>
      <c r="L115" s="511"/>
      <c r="M115" s="511">
        <v>1</v>
      </c>
      <c r="N115" s="511">
        <v>1</v>
      </c>
    </row>
    <row r="116" spans="1:14">
      <c r="A116" s="511" t="s">
        <v>9</v>
      </c>
      <c r="B116" s="511" t="s">
        <v>9</v>
      </c>
      <c r="C116" s="511" t="s">
        <v>134</v>
      </c>
      <c r="D116" s="501">
        <v>2012</v>
      </c>
      <c r="E116" s="511" t="s">
        <v>24</v>
      </c>
      <c r="F116" s="511" t="s">
        <v>13</v>
      </c>
      <c r="G116" s="511" t="s">
        <v>453</v>
      </c>
      <c r="H116" s="517" t="s">
        <v>1106</v>
      </c>
      <c r="I116" s="501" t="s">
        <v>655</v>
      </c>
      <c r="J116" s="511" t="s">
        <v>1263</v>
      </c>
      <c r="K116" s="511"/>
      <c r="L116" s="511"/>
      <c r="M116" s="511">
        <v>4</v>
      </c>
      <c r="N116" s="511">
        <v>4</v>
      </c>
    </row>
    <row r="117" spans="1:14">
      <c r="A117" s="511" t="s">
        <v>9</v>
      </c>
      <c r="B117" s="511" t="s">
        <v>9</v>
      </c>
      <c r="C117" s="511" t="s">
        <v>134</v>
      </c>
      <c r="D117" s="501">
        <v>2012</v>
      </c>
      <c r="E117" s="511" t="s">
        <v>24</v>
      </c>
      <c r="F117" s="511" t="s">
        <v>13</v>
      </c>
      <c r="G117" s="511" t="s">
        <v>453</v>
      </c>
      <c r="H117" s="517" t="s">
        <v>149</v>
      </c>
      <c r="I117" s="501" t="s">
        <v>640</v>
      </c>
      <c r="J117" s="511" t="s">
        <v>1263</v>
      </c>
      <c r="K117" s="511"/>
      <c r="L117" s="511">
        <v>569</v>
      </c>
      <c r="M117" s="511">
        <v>170</v>
      </c>
      <c r="N117" s="511">
        <v>739</v>
      </c>
    </row>
    <row r="118" spans="1:14">
      <c r="A118" s="511" t="s">
        <v>9</v>
      </c>
      <c r="B118" s="511" t="s">
        <v>9</v>
      </c>
      <c r="C118" s="511" t="s">
        <v>134</v>
      </c>
      <c r="D118" s="501">
        <v>2012</v>
      </c>
      <c r="E118" s="511" t="s">
        <v>24</v>
      </c>
      <c r="F118" s="511" t="s">
        <v>13</v>
      </c>
      <c r="G118" s="511" t="s">
        <v>453</v>
      </c>
      <c r="H118" s="517" t="s">
        <v>1100</v>
      </c>
      <c r="I118" s="501" t="s">
        <v>655</v>
      </c>
      <c r="J118" s="511" t="s">
        <v>1263</v>
      </c>
      <c r="K118" s="511"/>
      <c r="L118" s="511"/>
      <c r="M118" s="511">
        <v>1</v>
      </c>
      <c r="N118" s="511">
        <v>1</v>
      </c>
    </row>
    <row r="119" spans="1:14">
      <c r="A119" s="511" t="s">
        <v>9</v>
      </c>
      <c r="B119" s="511" t="s">
        <v>9</v>
      </c>
      <c r="C119" s="511" t="s">
        <v>134</v>
      </c>
      <c r="D119" s="501">
        <v>2012</v>
      </c>
      <c r="E119" s="511" t="s">
        <v>24</v>
      </c>
      <c r="F119" s="511" t="s">
        <v>13</v>
      </c>
      <c r="G119" s="511" t="s">
        <v>453</v>
      </c>
      <c r="H119" s="517" t="s">
        <v>723</v>
      </c>
      <c r="I119" s="501" t="s">
        <v>642</v>
      </c>
      <c r="J119" s="511" t="s">
        <v>1263</v>
      </c>
      <c r="K119" s="511"/>
      <c r="L119" s="511"/>
      <c r="M119" s="511">
        <v>15</v>
      </c>
      <c r="N119" s="511">
        <v>15</v>
      </c>
    </row>
    <row r="120" spans="1:14">
      <c r="A120" s="511" t="s">
        <v>9</v>
      </c>
      <c r="B120" s="511" t="s">
        <v>9</v>
      </c>
      <c r="C120" s="511" t="s">
        <v>134</v>
      </c>
      <c r="D120" s="501">
        <v>2012</v>
      </c>
      <c r="E120" s="511" t="s">
        <v>24</v>
      </c>
      <c r="F120" s="511" t="s">
        <v>13</v>
      </c>
      <c r="G120" s="511" t="s">
        <v>414</v>
      </c>
      <c r="H120" s="517" t="s">
        <v>811</v>
      </c>
      <c r="I120" s="501" t="s">
        <v>640</v>
      </c>
      <c r="J120" s="511" t="s">
        <v>1268</v>
      </c>
      <c r="K120" s="511"/>
      <c r="L120" s="511">
        <v>303</v>
      </c>
      <c r="M120" s="511"/>
      <c r="N120" s="511">
        <v>303</v>
      </c>
    </row>
    <row r="121" spans="1:14">
      <c r="A121" s="511" t="s">
        <v>9</v>
      </c>
      <c r="B121" s="511" t="s">
        <v>9</v>
      </c>
      <c r="C121" s="511" t="s">
        <v>134</v>
      </c>
      <c r="D121" s="501">
        <v>2012</v>
      </c>
      <c r="E121" s="511" t="s">
        <v>24</v>
      </c>
      <c r="F121" s="511" t="s">
        <v>13</v>
      </c>
      <c r="G121" s="511" t="s">
        <v>414</v>
      </c>
      <c r="H121" s="517" t="s">
        <v>777</v>
      </c>
      <c r="I121" s="501" t="s">
        <v>640</v>
      </c>
      <c r="J121" s="511" t="s">
        <v>1268</v>
      </c>
      <c r="K121" s="511"/>
      <c r="L121" s="511">
        <v>33</v>
      </c>
      <c r="M121" s="511"/>
      <c r="N121" s="511">
        <v>33</v>
      </c>
    </row>
    <row r="122" spans="1:14">
      <c r="A122" s="511" t="s">
        <v>9</v>
      </c>
      <c r="B122" s="511" t="s">
        <v>9</v>
      </c>
      <c r="C122" s="511" t="s">
        <v>134</v>
      </c>
      <c r="D122" s="501">
        <v>2012</v>
      </c>
      <c r="E122" s="511" t="s">
        <v>24</v>
      </c>
      <c r="F122" s="511" t="s">
        <v>13</v>
      </c>
      <c r="G122" s="511" t="s">
        <v>453</v>
      </c>
      <c r="H122" s="517" t="s">
        <v>811</v>
      </c>
      <c r="I122" s="501" t="s">
        <v>640</v>
      </c>
      <c r="J122" s="511" t="s">
        <v>1268</v>
      </c>
      <c r="K122" s="511"/>
      <c r="L122" s="511">
        <v>722</v>
      </c>
      <c r="M122" s="511"/>
      <c r="N122" s="511">
        <v>722</v>
      </c>
    </row>
    <row r="123" spans="1:14">
      <c r="A123" s="511" t="s">
        <v>9</v>
      </c>
      <c r="B123" s="511" t="s">
        <v>9</v>
      </c>
      <c r="C123" s="511" t="s">
        <v>134</v>
      </c>
      <c r="D123" s="501">
        <v>2012</v>
      </c>
      <c r="E123" s="511" t="s">
        <v>24</v>
      </c>
      <c r="F123" s="511" t="s">
        <v>13</v>
      </c>
      <c r="G123" s="511" t="s">
        <v>453</v>
      </c>
      <c r="H123" s="517" t="s">
        <v>777</v>
      </c>
      <c r="I123" s="501" t="s">
        <v>640</v>
      </c>
      <c r="J123" s="511" t="s">
        <v>1268</v>
      </c>
      <c r="K123" s="511"/>
      <c r="L123" s="511">
        <v>227</v>
      </c>
      <c r="M123" s="511"/>
      <c r="N123" s="511">
        <v>227</v>
      </c>
    </row>
    <row r="124" spans="1:14">
      <c r="A124" s="511" t="s">
        <v>9</v>
      </c>
      <c r="B124" s="512" t="s">
        <v>9</v>
      </c>
      <c r="C124" s="511" t="s">
        <v>134</v>
      </c>
      <c r="D124" s="501">
        <v>2012</v>
      </c>
      <c r="E124" s="516" t="s">
        <v>26</v>
      </c>
      <c r="F124" s="511" t="s">
        <v>13</v>
      </c>
      <c r="G124" s="511" t="s">
        <v>488</v>
      </c>
      <c r="H124" s="517" t="s">
        <v>1096</v>
      </c>
      <c r="I124" s="501" t="s">
        <v>640</v>
      </c>
      <c r="J124" s="511" t="s">
        <v>1109</v>
      </c>
      <c r="K124" s="501">
        <f>821+723</f>
        <v>1544</v>
      </c>
      <c r="L124" s="511"/>
      <c r="M124" s="511"/>
      <c r="N124" s="511"/>
    </row>
    <row r="125" spans="1:14">
      <c r="A125" s="511" t="s">
        <v>9</v>
      </c>
      <c r="B125" s="511" t="s">
        <v>9</v>
      </c>
      <c r="C125" s="511" t="s">
        <v>134</v>
      </c>
      <c r="D125" s="501">
        <v>2012</v>
      </c>
      <c r="E125" s="511" t="s">
        <v>26</v>
      </c>
      <c r="F125" s="511" t="s">
        <v>13</v>
      </c>
      <c r="G125" s="511" t="s">
        <v>488</v>
      </c>
      <c r="H125" s="517" t="s">
        <v>1107</v>
      </c>
      <c r="I125" s="501" t="s">
        <v>655</v>
      </c>
      <c r="J125" s="511" t="s">
        <v>511</v>
      </c>
      <c r="K125" s="511"/>
      <c r="L125" s="511"/>
      <c r="M125" s="511">
        <v>8</v>
      </c>
      <c r="N125" s="511">
        <v>8</v>
      </c>
    </row>
    <row r="126" spans="1:14">
      <c r="A126" s="511" t="s">
        <v>9</v>
      </c>
      <c r="B126" s="511" t="s">
        <v>9</v>
      </c>
      <c r="C126" s="511" t="s">
        <v>134</v>
      </c>
      <c r="D126" s="501">
        <v>2012</v>
      </c>
      <c r="E126" s="511" t="s">
        <v>26</v>
      </c>
      <c r="F126" s="511" t="s">
        <v>13</v>
      </c>
      <c r="G126" s="511" t="s">
        <v>488</v>
      </c>
      <c r="H126" s="517" t="s">
        <v>1200</v>
      </c>
      <c r="I126" s="501" t="s">
        <v>655</v>
      </c>
      <c r="J126" s="511" t="s">
        <v>511</v>
      </c>
      <c r="K126" s="511"/>
      <c r="L126" s="511"/>
      <c r="M126" s="511">
        <v>176</v>
      </c>
      <c r="N126" s="511">
        <v>176</v>
      </c>
    </row>
    <row r="127" spans="1:14">
      <c r="A127" s="511" t="s">
        <v>9</v>
      </c>
      <c r="B127" s="511" t="s">
        <v>9</v>
      </c>
      <c r="C127" s="511" t="s">
        <v>134</v>
      </c>
      <c r="D127" s="501">
        <v>2012</v>
      </c>
      <c r="E127" s="511" t="s">
        <v>26</v>
      </c>
      <c r="F127" s="511" t="s">
        <v>13</v>
      </c>
      <c r="G127" s="511" t="s">
        <v>488</v>
      </c>
      <c r="H127" s="517" t="s">
        <v>1201</v>
      </c>
      <c r="I127" s="501" t="s">
        <v>655</v>
      </c>
      <c r="J127" s="511" t="s">
        <v>511</v>
      </c>
      <c r="K127" s="511"/>
      <c r="L127" s="511">
        <v>1</v>
      </c>
      <c r="M127" s="511"/>
      <c r="N127" s="511">
        <v>1</v>
      </c>
    </row>
    <row r="128" spans="1:14">
      <c r="A128" s="511" t="s">
        <v>9</v>
      </c>
      <c r="B128" s="511" t="s">
        <v>9</v>
      </c>
      <c r="C128" s="511" t="s">
        <v>134</v>
      </c>
      <c r="D128" s="501">
        <v>2012</v>
      </c>
      <c r="E128" s="511" t="s">
        <v>26</v>
      </c>
      <c r="F128" s="511" t="s">
        <v>13</v>
      </c>
      <c r="G128" s="511" t="s">
        <v>488</v>
      </c>
      <c r="H128" s="517" t="s">
        <v>1202</v>
      </c>
      <c r="I128" s="501" t="s">
        <v>655</v>
      </c>
      <c r="J128" s="511" t="s">
        <v>511</v>
      </c>
      <c r="K128" s="511"/>
      <c r="L128" s="511"/>
      <c r="M128" s="511">
        <v>35</v>
      </c>
      <c r="N128" s="511">
        <v>35</v>
      </c>
    </row>
    <row r="129" spans="1:14">
      <c r="A129" s="511" t="s">
        <v>9</v>
      </c>
      <c r="B129" s="511" t="s">
        <v>9</v>
      </c>
      <c r="C129" s="511" t="s">
        <v>134</v>
      </c>
      <c r="D129" s="501">
        <v>2012</v>
      </c>
      <c r="E129" s="511" t="s">
        <v>26</v>
      </c>
      <c r="F129" s="511" t="s">
        <v>13</v>
      </c>
      <c r="G129" s="511" t="s">
        <v>488</v>
      </c>
      <c r="H129" s="517" t="s">
        <v>1203</v>
      </c>
      <c r="I129" s="501" t="s">
        <v>655</v>
      </c>
      <c r="J129" s="511" t="s">
        <v>511</v>
      </c>
      <c r="K129" s="511"/>
      <c r="L129" s="511"/>
      <c r="M129" s="511">
        <v>1393</v>
      </c>
      <c r="N129" s="511">
        <v>1393</v>
      </c>
    </row>
    <row r="130" spans="1:14">
      <c r="A130" s="511" t="s">
        <v>9</v>
      </c>
      <c r="B130" s="511" t="s">
        <v>9</v>
      </c>
      <c r="C130" s="511" t="s">
        <v>134</v>
      </c>
      <c r="D130" s="501">
        <v>2012</v>
      </c>
      <c r="E130" s="511" t="s">
        <v>26</v>
      </c>
      <c r="F130" s="511" t="s">
        <v>13</v>
      </c>
      <c r="G130" s="511" t="s">
        <v>488</v>
      </c>
      <c r="H130" s="517" t="s">
        <v>1204</v>
      </c>
      <c r="I130" s="501" t="s">
        <v>655</v>
      </c>
      <c r="J130" s="511" t="s">
        <v>511</v>
      </c>
      <c r="K130" s="511"/>
      <c r="L130" s="511"/>
      <c r="M130" s="511">
        <v>239</v>
      </c>
      <c r="N130" s="511">
        <v>239</v>
      </c>
    </row>
    <row r="131" spans="1:14">
      <c r="A131" s="511" t="s">
        <v>9</v>
      </c>
      <c r="B131" s="511" t="s">
        <v>9</v>
      </c>
      <c r="C131" s="511" t="s">
        <v>134</v>
      </c>
      <c r="D131" s="501">
        <v>2012</v>
      </c>
      <c r="E131" s="511" t="s">
        <v>26</v>
      </c>
      <c r="F131" s="511" t="s">
        <v>13</v>
      </c>
      <c r="G131" s="511" t="s">
        <v>488</v>
      </c>
      <c r="H131" s="517" t="s">
        <v>1205</v>
      </c>
      <c r="I131" s="501" t="s">
        <v>655</v>
      </c>
      <c r="J131" s="511" t="s">
        <v>511</v>
      </c>
      <c r="K131" s="511"/>
      <c r="L131" s="511"/>
      <c r="M131" s="511">
        <v>376</v>
      </c>
      <c r="N131" s="511">
        <v>376</v>
      </c>
    </row>
    <row r="132" spans="1:14">
      <c r="A132" s="511" t="s">
        <v>9</v>
      </c>
      <c r="B132" s="511" t="s">
        <v>9</v>
      </c>
      <c r="C132" s="511" t="s">
        <v>134</v>
      </c>
      <c r="D132" s="501">
        <v>2012</v>
      </c>
      <c r="E132" s="511" t="s">
        <v>26</v>
      </c>
      <c r="F132" s="511" t="s">
        <v>13</v>
      </c>
      <c r="G132" s="511" t="s">
        <v>488</v>
      </c>
      <c r="H132" s="517" t="s">
        <v>1207</v>
      </c>
      <c r="I132" s="501" t="s">
        <v>655</v>
      </c>
      <c r="J132" s="511" t="s">
        <v>511</v>
      </c>
      <c r="K132" s="511"/>
      <c r="L132" s="511"/>
      <c r="M132" s="511">
        <v>10</v>
      </c>
      <c r="N132" s="511">
        <v>10</v>
      </c>
    </row>
    <row r="133" spans="1:14">
      <c r="A133" s="511" t="s">
        <v>9</v>
      </c>
      <c r="B133" s="511" t="s">
        <v>9</v>
      </c>
      <c r="C133" s="511" t="s">
        <v>134</v>
      </c>
      <c r="D133" s="501">
        <v>2012</v>
      </c>
      <c r="E133" s="511" t="s">
        <v>26</v>
      </c>
      <c r="F133" s="511" t="s">
        <v>13</v>
      </c>
      <c r="G133" s="511" t="s">
        <v>488</v>
      </c>
      <c r="H133" s="517" t="s">
        <v>810</v>
      </c>
      <c r="I133" s="501" t="s">
        <v>655</v>
      </c>
      <c r="J133" s="511" t="s">
        <v>511</v>
      </c>
      <c r="K133" s="511"/>
      <c r="L133" s="511">
        <v>5</v>
      </c>
      <c r="M133" s="511"/>
      <c r="N133" s="511">
        <v>5</v>
      </c>
    </row>
    <row r="134" spans="1:14">
      <c r="A134" s="511" t="s">
        <v>9</v>
      </c>
      <c r="B134" s="511" t="s">
        <v>9</v>
      </c>
      <c r="C134" s="511" t="s">
        <v>134</v>
      </c>
      <c r="D134" s="501">
        <v>2012</v>
      </c>
      <c r="E134" s="511" t="s">
        <v>26</v>
      </c>
      <c r="F134" s="511" t="s">
        <v>13</v>
      </c>
      <c r="G134" s="511" t="s">
        <v>488</v>
      </c>
      <c r="H134" s="517" t="s">
        <v>1209</v>
      </c>
      <c r="I134" s="501" t="s">
        <v>655</v>
      </c>
      <c r="J134" s="511" t="s">
        <v>511</v>
      </c>
      <c r="K134" s="511"/>
      <c r="L134" s="511"/>
      <c r="M134" s="511">
        <v>7</v>
      </c>
      <c r="N134" s="511">
        <v>7</v>
      </c>
    </row>
    <row r="135" spans="1:14">
      <c r="A135" s="511" t="s">
        <v>9</v>
      </c>
      <c r="B135" s="511" t="s">
        <v>9</v>
      </c>
      <c r="C135" s="511" t="s">
        <v>134</v>
      </c>
      <c r="D135" s="501">
        <v>2012</v>
      </c>
      <c r="E135" s="511" t="s">
        <v>26</v>
      </c>
      <c r="F135" s="511" t="s">
        <v>13</v>
      </c>
      <c r="G135" s="511" t="s">
        <v>488</v>
      </c>
      <c r="H135" s="517" t="s">
        <v>1210</v>
      </c>
      <c r="I135" s="501" t="s">
        <v>655</v>
      </c>
      <c r="J135" s="511" t="s">
        <v>511</v>
      </c>
      <c r="K135" s="511"/>
      <c r="L135" s="511"/>
      <c r="M135" s="511">
        <v>2</v>
      </c>
      <c r="N135" s="511">
        <v>2</v>
      </c>
    </row>
    <row r="136" spans="1:14">
      <c r="A136" s="511" t="s">
        <v>9</v>
      </c>
      <c r="B136" s="511" t="s">
        <v>9</v>
      </c>
      <c r="C136" s="511" t="s">
        <v>134</v>
      </c>
      <c r="D136" s="501">
        <v>2012</v>
      </c>
      <c r="E136" s="511" t="s">
        <v>26</v>
      </c>
      <c r="F136" s="511" t="s">
        <v>13</v>
      </c>
      <c r="G136" s="511" t="s">
        <v>488</v>
      </c>
      <c r="H136" s="517" t="s">
        <v>1211</v>
      </c>
      <c r="I136" s="501" t="s">
        <v>655</v>
      </c>
      <c r="J136" s="511" t="s">
        <v>511</v>
      </c>
      <c r="K136" s="511"/>
      <c r="L136" s="511"/>
      <c r="M136" s="511">
        <v>1</v>
      </c>
      <c r="N136" s="511">
        <v>1</v>
      </c>
    </row>
    <row r="137" spans="1:14">
      <c r="A137" s="511" t="s">
        <v>9</v>
      </c>
      <c r="B137" s="511" t="s">
        <v>9</v>
      </c>
      <c r="C137" s="511" t="s">
        <v>134</v>
      </c>
      <c r="D137" s="501">
        <v>2012</v>
      </c>
      <c r="E137" s="511" t="s">
        <v>26</v>
      </c>
      <c r="F137" s="511" t="s">
        <v>13</v>
      </c>
      <c r="G137" s="511" t="s">
        <v>488</v>
      </c>
      <c r="H137" s="517" t="s">
        <v>1213</v>
      </c>
      <c r="I137" s="501" t="s">
        <v>655</v>
      </c>
      <c r="J137" s="511" t="s">
        <v>511</v>
      </c>
      <c r="K137" s="511"/>
      <c r="L137" s="511"/>
      <c r="M137" s="511">
        <v>670</v>
      </c>
      <c r="N137" s="511">
        <v>670</v>
      </c>
    </row>
    <row r="138" spans="1:14">
      <c r="A138" s="511" t="s">
        <v>9</v>
      </c>
      <c r="B138" s="511" t="s">
        <v>9</v>
      </c>
      <c r="C138" s="511" t="s">
        <v>134</v>
      </c>
      <c r="D138" s="501">
        <v>2012</v>
      </c>
      <c r="E138" s="511" t="s">
        <v>26</v>
      </c>
      <c r="F138" s="511" t="s">
        <v>13</v>
      </c>
      <c r="G138" s="511" t="s">
        <v>488</v>
      </c>
      <c r="H138" s="517" t="s">
        <v>811</v>
      </c>
      <c r="I138" s="501" t="s">
        <v>640</v>
      </c>
      <c r="J138" s="511" t="s">
        <v>511</v>
      </c>
      <c r="K138" s="511"/>
      <c r="L138" s="511">
        <v>4</v>
      </c>
      <c r="M138" s="511">
        <v>55</v>
      </c>
      <c r="N138" s="511">
        <v>59</v>
      </c>
    </row>
    <row r="139" spans="1:14">
      <c r="A139" s="511" t="s">
        <v>9</v>
      </c>
      <c r="B139" s="511" t="s">
        <v>9</v>
      </c>
      <c r="C139" s="511" t="s">
        <v>134</v>
      </c>
      <c r="D139" s="501">
        <v>2012</v>
      </c>
      <c r="E139" s="511" t="s">
        <v>26</v>
      </c>
      <c r="F139" s="511" t="s">
        <v>13</v>
      </c>
      <c r="G139" s="511" t="s">
        <v>488</v>
      </c>
      <c r="H139" s="517" t="s">
        <v>813</v>
      </c>
      <c r="I139" s="501" t="s">
        <v>642</v>
      </c>
      <c r="J139" s="511" t="s">
        <v>511</v>
      </c>
      <c r="K139" s="511"/>
      <c r="L139" s="511"/>
      <c r="M139" s="511">
        <v>48</v>
      </c>
      <c r="N139" s="511">
        <v>48</v>
      </c>
    </row>
    <row r="140" spans="1:14">
      <c r="A140" s="511" t="s">
        <v>9</v>
      </c>
      <c r="B140" s="511" t="s">
        <v>9</v>
      </c>
      <c r="C140" s="511" t="s">
        <v>134</v>
      </c>
      <c r="D140" s="501">
        <v>2012</v>
      </c>
      <c r="E140" s="511" t="s">
        <v>26</v>
      </c>
      <c r="F140" s="511" t="s">
        <v>13</v>
      </c>
      <c r="G140" s="511" t="s">
        <v>488</v>
      </c>
      <c r="H140" s="517" t="s">
        <v>1102</v>
      </c>
      <c r="I140" s="501" t="s">
        <v>655</v>
      </c>
      <c r="J140" s="511" t="s">
        <v>511</v>
      </c>
      <c r="K140" s="511"/>
      <c r="L140" s="511"/>
      <c r="M140" s="511">
        <v>50</v>
      </c>
      <c r="N140" s="511">
        <v>50</v>
      </c>
    </row>
    <row r="141" spans="1:14">
      <c r="A141" s="511" t="s">
        <v>9</v>
      </c>
      <c r="B141" s="511" t="s">
        <v>9</v>
      </c>
      <c r="C141" s="511" t="s">
        <v>134</v>
      </c>
      <c r="D141" s="501">
        <v>2012</v>
      </c>
      <c r="E141" s="511" t="s">
        <v>26</v>
      </c>
      <c r="F141" s="511" t="s">
        <v>13</v>
      </c>
      <c r="G141" s="511" t="s">
        <v>488</v>
      </c>
      <c r="H141" s="517" t="s">
        <v>1218</v>
      </c>
      <c r="I141" s="501" t="s">
        <v>655</v>
      </c>
      <c r="J141" s="511" t="s">
        <v>511</v>
      </c>
      <c r="K141" s="511"/>
      <c r="L141" s="511"/>
      <c r="M141" s="511">
        <v>6</v>
      </c>
      <c r="N141" s="511">
        <v>6</v>
      </c>
    </row>
    <row r="142" spans="1:14">
      <c r="A142" s="511" t="s">
        <v>9</v>
      </c>
      <c r="B142" s="511" t="s">
        <v>9</v>
      </c>
      <c r="C142" s="511" t="s">
        <v>134</v>
      </c>
      <c r="D142" s="501">
        <v>2012</v>
      </c>
      <c r="E142" s="511" t="s">
        <v>26</v>
      </c>
      <c r="F142" s="511" t="s">
        <v>13</v>
      </c>
      <c r="G142" s="511" t="s">
        <v>488</v>
      </c>
      <c r="H142" s="517" t="s">
        <v>1192</v>
      </c>
      <c r="I142" s="501" t="s">
        <v>655</v>
      </c>
      <c r="J142" s="511" t="s">
        <v>511</v>
      </c>
      <c r="K142" s="511"/>
      <c r="L142" s="511"/>
      <c r="M142" s="511">
        <v>52</v>
      </c>
      <c r="N142" s="511">
        <v>52</v>
      </c>
    </row>
    <row r="143" spans="1:14">
      <c r="A143" s="511" t="s">
        <v>9</v>
      </c>
      <c r="B143" s="511" t="s">
        <v>9</v>
      </c>
      <c r="C143" s="511" t="s">
        <v>134</v>
      </c>
      <c r="D143" s="501">
        <v>2012</v>
      </c>
      <c r="E143" s="511" t="s">
        <v>26</v>
      </c>
      <c r="F143" s="511" t="s">
        <v>13</v>
      </c>
      <c r="G143" s="511" t="s">
        <v>488</v>
      </c>
      <c r="H143" s="517" t="s">
        <v>1219</v>
      </c>
      <c r="I143" s="501" t="s">
        <v>655</v>
      </c>
      <c r="J143" s="511" t="s">
        <v>511</v>
      </c>
      <c r="K143" s="511"/>
      <c r="L143" s="511"/>
      <c r="M143" s="511">
        <v>1</v>
      </c>
      <c r="N143" s="511">
        <v>1</v>
      </c>
    </row>
    <row r="144" spans="1:14">
      <c r="A144" s="511" t="s">
        <v>9</v>
      </c>
      <c r="B144" s="511" t="s">
        <v>9</v>
      </c>
      <c r="C144" s="511" t="s">
        <v>134</v>
      </c>
      <c r="D144" s="501">
        <v>2012</v>
      </c>
      <c r="E144" s="511" t="s">
        <v>26</v>
      </c>
      <c r="F144" s="511" t="s">
        <v>13</v>
      </c>
      <c r="G144" s="511" t="s">
        <v>488</v>
      </c>
      <c r="H144" s="517" t="s">
        <v>1220</v>
      </c>
      <c r="I144" s="501" t="s">
        <v>655</v>
      </c>
      <c r="J144" s="511" t="s">
        <v>511</v>
      </c>
      <c r="K144" s="511"/>
      <c r="L144" s="511"/>
      <c r="M144" s="511">
        <v>369</v>
      </c>
      <c r="N144" s="511">
        <v>369</v>
      </c>
    </row>
    <row r="145" spans="1:14">
      <c r="A145" s="511" t="s">
        <v>9</v>
      </c>
      <c r="B145" s="511" t="s">
        <v>9</v>
      </c>
      <c r="C145" s="511" t="s">
        <v>134</v>
      </c>
      <c r="D145" s="501">
        <v>2012</v>
      </c>
      <c r="E145" s="511" t="s">
        <v>26</v>
      </c>
      <c r="F145" s="511" t="s">
        <v>13</v>
      </c>
      <c r="G145" s="511" t="s">
        <v>488</v>
      </c>
      <c r="H145" s="517" t="s">
        <v>1264</v>
      </c>
      <c r="I145" s="501" t="s">
        <v>642</v>
      </c>
      <c r="J145" s="511" t="s">
        <v>511</v>
      </c>
      <c r="K145" s="511"/>
      <c r="L145" s="511"/>
      <c r="M145" s="511">
        <v>7</v>
      </c>
      <c r="N145" s="511">
        <v>7</v>
      </c>
    </row>
    <row r="146" spans="1:14">
      <c r="A146" s="511" t="s">
        <v>9</v>
      </c>
      <c r="B146" s="511" t="s">
        <v>9</v>
      </c>
      <c r="C146" s="511" t="s">
        <v>134</v>
      </c>
      <c r="D146" s="501">
        <v>2012</v>
      </c>
      <c r="E146" s="511" t="s">
        <v>26</v>
      </c>
      <c r="F146" s="511" t="s">
        <v>13</v>
      </c>
      <c r="G146" s="511" t="s">
        <v>488</v>
      </c>
      <c r="H146" s="517" t="s">
        <v>1221</v>
      </c>
      <c r="I146" s="501" t="s">
        <v>655</v>
      </c>
      <c r="J146" s="511" t="s">
        <v>511</v>
      </c>
      <c r="K146" s="511"/>
      <c r="L146" s="511"/>
      <c r="M146" s="511">
        <v>553</v>
      </c>
      <c r="N146" s="511">
        <v>553</v>
      </c>
    </row>
    <row r="147" spans="1:14">
      <c r="A147" s="511" t="s">
        <v>9</v>
      </c>
      <c r="B147" s="511" t="s">
        <v>9</v>
      </c>
      <c r="C147" s="511" t="s">
        <v>134</v>
      </c>
      <c r="D147" s="501">
        <v>2012</v>
      </c>
      <c r="E147" s="511" t="s">
        <v>26</v>
      </c>
      <c r="F147" s="511" t="s">
        <v>13</v>
      </c>
      <c r="G147" s="511" t="s">
        <v>488</v>
      </c>
      <c r="H147" s="517" t="s">
        <v>149</v>
      </c>
      <c r="I147" s="501" t="s">
        <v>640</v>
      </c>
      <c r="J147" s="511" t="s">
        <v>511</v>
      </c>
      <c r="K147" s="511"/>
      <c r="L147" s="511">
        <v>509</v>
      </c>
      <c r="M147" s="511">
        <v>569</v>
      </c>
      <c r="N147" s="511">
        <v>1078</v>
      </c>
    </row>
    <row r="148" spans="1:14">
      <c r="A148" s="511" t="s">
        <v>9</v>
      </c>
      <c r="B148" s="511" t="s">
        <v>9</v>
      </c>
      <c r="C148" s="511" t="s">
        <v>134</v>
      </c>
      <c r="D148" s="501">
        <v>2012</v>
      </c>
      <c r="E148" s="511" t="s">
        <v>26</v>
      </c>
      <c r="F148" s="511" t="s">
        <v>13</v>
      </c>
      <c r="G148" s="511" t="s">
        <v>488</v>
      </c>
      <c r="H148" s="517" t="s">
        <v>1222</v>
      </c>
      <c r="I148" s="501" t="s">
        <v>655</v>
      </c>
      <c r="J148" s="511" t="s">
        <v>511</v>
      </c>
      <c r="K148" s="511"/>
      <c r="L148" s="511"/>
      <c r="M148" s="511">
        <v>2</v>
      </c>
      <c r="N148" s="511">
        <v>2</v>
      </c>
    </row>
    <row r="149" spans="1:14">
      <c r="A149" s="511" t="s">
        <v>9</v>
      </c>
      <c r="B149" s="511" t="s">
        <v>9</v>
      </c>
      <c r="C149" s="511" t="s">
        <v>134</v>
      </c>
      <c r="D149" s="501">
        <v>2012</v>
      </c>
      <c r="E149" s="511" t="s">
        <v>26</v>
      </c>
      <c r="F149" s="511" t="s">
        <v>13</v>
      </c>
      <c r="G149" s="511" t="s">
        <v>488</v>
      </c>
      <c r="H149" s="517" t="s">
        <v>815</v>
      </c>
      <c r="I149" s="501" t="s">
        <v>642</v>
      </c>
      <c r="J149" s="511" t="s">
        <v>511</v>
      </c>
      <c r="K149" s="511"/>
      <c r="L149" s="511">
        <v>788</v>
      </c>
      <c r="M149" s="511">
        <v>2896</v>
      </c>
      <c r="N149" s="511">
        <v>3684</v>
      </c>
    </row>
    <row r="150" spans="1:14">
      <c r="A150" s="511" t="s">
        <v>9</v>
      </c>
      <c r="B150" s="511" t="s">
        <v>9</v>
      </c>
      <c r="C150" s="511" t="s">
        <v>134</v>
      </c>
      <c r="D150" s="501">
        <v>2012</v>
      </c>
      <c r="E150" s="511" t="s">
        <v>26</v>
      </c>
      <c r="F150" s="511" t="s">
        <v>13</v>
      </c>
      <c r="G150" s="511" t="s">
        <v>488</v>
      </c>
      <c r="H150" s="517" t="s">
        <v>1224</v>
      </c>
      <c r="I150" s="501" t="s">
        <v>655</v>
      </c>
      <c r="J150" s="511" t="s">
        <v>511</v>
      </c>
      <c r="K150" s="511"/>
      <c r="L150" s="511"/>
      <c r="M150" s="511">
        <v>842</v>
      </c>
      <c r="N150" s="511">
        <v>842</v>
      </c>
    </row>
    <row r="151" spans="1:14">
      <c r="A151" s="511" t="s">
        <v>9</v>
      </c>
      <c r="B151" s="511" t="s">
        <v>9</v>
      </c>
      <c r="C151" s="511" t="s">
        <v>134</v>
      </c>
      <c r="D151" s="501">
        <v>2012</v>
      </c>
      <c r="E151" s="511" t="s">
        <v>26</v>
      </c>
      <c r="F151" s="511" t="s">
        <v>13</v>
      </c>
      <c r="G151" s="511" t="s">
        <v>488</v>
      </c>
      <c r="H151" s="517" t="s">
        <v>1225</v>
      </c>
      <c r="I151" s="501" t="s">
        <v>655</v>
      </c>
      <c r="J151" s="511" t="s">
        <v>511</v>
      </c>
      <c r="K151" s="511"/>
      <c r="L151" s="511">
        <v>10</v>
      </c>
      <c r="M151" s="511">
        <v>1</v>
      </c>
      <c r="N151" s="511">
        <v>11</v>
      </c>
    </row>
    <row r="152" spans="1:14">
      <c r="A152" s="511" t="s">
        <v>9</v>
      </c>
      <c r="B152" s="511" t="s">
        <v>9</v>
      </c>
      <c r="C152" s="511" t="s">
        <v>134</v>
      </c>
      <c r="D152" s="501">
        <v>2012</v>
      </c>
      <c r="E152" s="511" t="s">
        <v>26</v>
      </c>
      <c r="F152" s="511" t="s">
        <v>13</v>
      </c>
      <c r="G152" s="511" t="s">
        <v>488</v>
      </c>
      <c r="H152" s="517" t="s">
        <v>1261</v>
      </c>
      <c r="I152" s="501" t="s">
        <v>642</v>
      </c>
      <c r="J152" s="511" t="s">
        <v>511</v>
      </c>
      <c r="K152" s="511"/>
      <c r="L152" s="511"/>
      <c r="M152" s="511">
        <v>8</v>
      </c>
      <c r="N152" s="511">
        <v>8</v>
      </c>
    </row>
    <row r="153" spans="1:14">
      <c r="A153" s="511" t="s">
        <v>9</v>
      </c>
      <c r="B153" s="511" t="s">
        <v>9</v>
      </c>
      <c r="C153" s="511" t="s">
        <v>134</v>
      </c>
      <c r="D153" s="501">
        <v>2012</v>
      </c>
      <c r="E153" s="511" t="s">
        <v>26</v>
      </c>
      <c r="F153" s="511" t="s">
        <v>13</v>
      </c>
      <c r="G153" s="511" t="s">
        <v>488</v>
      </c>
      <c r="H153" s="517" t="s">
        <v>1232</v>
      </c>
      <c r="I153" s="501" t="s">
        <v>655</v>
      </c>
      <c r="J153" s="511" t="s">
        <v>511</v>
      </c>
      <c r="K153" s="511"/>
      <c r="L153" s="511">
        <v>132</v>
      </c>
      <c r="M153" s="511"/>
      <c r="N153" s="511">
        <v>132</v>
      </c>
    </row>
    <row r="154" spans="1:14">
      <c r="A154" s="511" t="s">
        <v>9</v>
      </c>
      <c r="B154" s="511" t="s">
        <v>9</v>
      </c>
      <c r="C154" s="511" t="s">
        <v>134</v>
      </c>
      <c r="D154" s="501">
        <v>2012</v>
      </c>
      <c r="E154" s="511" t="s">
        <v>26</v>
      </c>
      <c r="F154" s="511" t="s">
        <v>13</v>
      </c>
      <c r="G154" s="511" t="s">
        <v>488</v>
      </c>
      <c r="H154" s="517" t="s">
        <v>1233</v>
      </c>
      <c r="I154" s="501" t="s">
        <v>655</v>
      </c>
      <c r="J154" s="511" t="s">
        <v>511</v>
      </c>
      <c r="K154" s="511"/>
      <c r="L154" s="511"/>
      <c r="M154" s="511">
        <v>11</v>
      </c>
      <c r="N154" s="511">
        <v>11</v>
      </c>
    </row>
    <row r="155" spans="1:14">
      <c r="A155" s="511" t="s">
        <v>9</v>
      </c>
      <c r="B155" s="511" t="s">
        <v>9</v>
      </c>
      <c r="C155" s="511" t="s">
        <v>134</v>
      </c>
      <c r="D155" s="501">
        <v>2012</v>
      </c>
      <c r="E155" s="511" t="s">
        <v>26</v>
      </c>
      <c r="F155" s="511" t="s">
        <v>13</v>
      </c>
      <c r="G155" s="511" t="s">
        <v>488</v>
      </c>
      <c r="H155" s="517" t="s">
        <v>1234</v>
      </c>
      <c r="I155" s="501" t="s">
        <v>655</v>
      </c>
      <c r="J155" s="511" t="s">
        <v>511</v>
      </c>
      <c r="K155" s="511"/>
      <c r="L155" s="511"/>
      <c r="M155" s="511">
        <v>43</v>
      </c>
      <c r="N155" s="511">
        <v>43</v>
      </c>
    </row>
    <row r="156" spans="1:14">
      <c r="A156" s="511" t="s">
        <v>9</v>
      </c>
      <c r="B156" s="511" t="s">
        <v>9</v>
      </c>
      <c r="C156" s="511" t="s">
        <v>134</v>
      </c>
      <c r="D156" s="501">
        <v>2012</v>
      </c>
      <c r="E156" s="511" t="s">
        <v>26</v>
      </c>
      <c r="F156" s="511" t="s">
        <v>13</v>
      </c>
      <c r="G156" s="511" t="s">
        <v>488</v>
      </c>
      <c r="H156" s="517" t="s">
        <v>1235</v>
      </c>
      <c r="I156" s="501" t="s">
        <v>655</v>
      </c>
      <c r="J156" s="511" t="s">
        <v>511</v>
      </c>
      <c r="K156" s="511"/>
      <c r="L156" s="511"/>
      <c r="M156" s="511">
        <v>186</v>
      </c>
      <c r="N156" s="511">
        <v>186</v>
      </c>
    </row>
    <row r="157" spans="1:14">
      <c r="A157" s="511" t="s">
        <v>9</v>
      </c>
      <c r="B157" s="511" t="s">
        <v>9</v>
      </c>
      <c r="C157" s="511" t="s">
        <v>134</v>
      </c>
      <c r="D157" s="501">
        <v>2012</v>
      </c>
      <c r="E157" s="511" t="s">
        <v>26</v>
      </c>
      <c r="F157" s="511" t="s">
        <v>13</v>
      </c>
      <c r="G157" s="511" t="s">
        <v>488</v>
      </c>
      <c r="H157" s="517" t="s">
        <v>1236</v>
      </c>
      <c r="I157" s="501" t="s">
        <v>655</v>
      </c>
      <c r="J157" s="511" t="s">
        <v>511</v>
      </c>
      <c r="K157" s="511"/>
      <c r="L157" s="511"/>
      <c r="M157" s="511">
        <v>147</v>
      </c>
      <c r="N157" s="511">
        <v>147</v>
      </c>
    </row>
    <row r="158" spans="1:14">
      <c r="A158" s="511" t="s">
        <v>9</v>
      </c>
      <c r="B158" s="511" t="s">
        <v>9</v>
      </c>
      <c r="C158" s="511" t="s">
        <v>134</v>
      </c>
      <c r="D158" s="501">
        <v>2012</v>
      </c>
      <c r="E158" s="511" t="s">
        <v>26</v>
      </c>
      <c r="F158" s="511" t="s">
        <v>13</v>
      </c>
      <c r="G158" s="511" t="s">
        <v>488</v>
      </c>
      <c r="H158" s="517" t="s">
        <v>903</v>
      </c>
      <c r="I158" s="501" t="s">
        <v>640</v>
      </c>
      <c r="J158" s="511" t="s">
        <v>511</v>
      </c>
      <c r="K158" s="511"/>
      <c r="L158" s="511">
        <v>226</v>
      </c>
      <c r="M158" s="511">
        <v>228</v>
      </c>
      <c r="N158" s="511">
        <v>454</v>
      </c>
    </row>
    <row r="159" spans="1:14">
      <c r="A159" s="511" t="s">
        <v>9</v>
      </c>
      <c r="B159" s="511" t="s">
        <v>9</v>
      </c>
      <c r="C159" s="511" t="s">
        <v>134</v>
      </c>
      <c r="D159" s="501">
        <v>2012</v>
      </c>
      <c r="E159" s="511" t="s">
        <v>26</v>
      </c>
      <c r="F159" s="511" t="s">
        <v>13</v>
      </c>
      <c r="G159" s="511" t="s">
        <v>488</v>
      </c>
      <c r="H159" s="517" t="s">
        <v>819</v>
      </c>
      <c r="I159" s="501" t="s">
        <v>642</v>
      </c>
      <c r="J159" s="511" t="s">
        <v>511</v>
      </c>
      <c r="K159" s="511"/>
      <c r="L159" s="511">
        <v>2</v>
      </c>
      <c r="M159" s="511">
        <v>50</v>
      </c>
      <c r="N159" s="511">
        <v>52</v>
      </c>
    </row>
    <row r="160" spans="1:14">
      <c r="A160" s="511" t="s">
        <v>9</v>
      </c>
      <c r="B160" s="511" t="s">
        <v>9</v>
      </c>
      <c r="C160" s="511" t="s">
        <v>134</v>
      </c>
      <c r="D160" s="501">
        <v>2012</v>
      </c>
      <c r="E160" s="511" t="s">
        <v>26</v>
      </c>
      <c r="F160" s="511" t="s">
        <v>13</v>
      </c>
      <c r="G160" s="511" t="s">
        <v>488</v>
      </c>
      <c r="H160" s="517" t="s">
        <v>152</v>
      </c>
      <c r="I160" s="501" t="s">
        <v>640</v>
      </c>
      <c r="J160" s="511" t="s">
        <v>511</v>
      </c>
      <c r="K160" s="511"/>
      <c r="L160" s="511">
        <v>20</v>
      </c>
      <c r="M160" s="511">
        <v>95</v>
      </c>
      <c r="N160" s="511">
        <v>115</v>
      </c>
    </row>
    <row r="161" spans="1:14">
      <c r="A161" s="511" t="s">
        <v>9</v>
      </c>
      <c r="B161" s="511" t="s">
        <v>9</v>
      </c>
      <c r="C161" s="511" t="s">
        <v>134</v>
      </c>
      <c r="D161" s="501">
        <v>2012</v>
      </c>
      <c r="E161" s="511" t="s">
        <v>26</v>
      </c>
      <c r="F161" s="511" t="s">
        <v>13</v>
      </c>
      <c r="G161" s="511" t="s">
        <v>488</v>
      </c>
      <c r="H161" s="517" t="s">
        <v>820</v>
      </c>
      <c r="I161" s="501" t="s">
        <v>640</v>
      </c>
      <c r="J161" s="511" t="s">
        <v>511</v>
      </c>
      <c r="K161" s="511"/>
      <c r="L161" s="511"/>
      <c r="M161" s="511">
        <v>2646</v>
      </c>
      <c r="N161" s="511">
        <v>2646</v>
      </c>
    </row>
    <row r="162" spans="1:14">
      <c r="A162" s="511" t="s">
        <v>9</v>
      </c>
      <c r="B162" s="511" t="s">
        <v>9</v>
      </c>
      <c r="C162" s="511" t="s">
        <v>134</v>
      </c>
      <c r="D162" s="501">
        <v>2012</v>
      </c>
      <c r="E162" s="511" t="s">
        <v>26</v>
      </c>
      <c r="F162" s="511" t="s">
        <v>13</v>
      </c>
      <c r="G162" s="511" t="s">
        <v>488</v>
      </c>
      <c r="H162" s="517" t="s">
        <v>821</v>
      </c>
      <c r="I162" s="501" t="s">
        <v>655</v>
      </c>
      <c r="J162" s="511" t="s">
        <v>511</v>
      </c>
      <c r="K162" s="511"/>
      <c r="L162" s="511">
        <v>17</v>
      </c>
      <c r="M162" s="511">
        <v>14</v>
      </c>
      <c r="N162" s="511">
        <v>31</v>
      </c>
    </row>
    <row r="163" spans="1:14">
      <c r="A163" s="511" t="s">
        <v>9</v>
      </c>
      <c r="B163" s="511" t="s">
        <v>9</v>
      </c>
      <c r="C163" s="511" t="s">
        <v>134</v>
      </c>
      <c r="D163" s="501">
        <v>2012</v>
      </c>
      <c r="E163" s="511" t="s">
        <v>26</v>
      </c>
      <c r="F163" s="511" t="s">
        <v>13</v>
      </c>
      <c r="G163" s="511" t="s">
        <v>488</v>
      </c>
      <c r="H163" s="517" t="s">
        <v>1237</v>
      </c>
      <c r="I163" s="501" t="s">
        <v>655</v>
      </c>
      <c r="J163" s="511" t="s">
        <v>511</v>
      </c>
      <c r="K163" s="511"/>
      <c r="L163" s="511">
        <v>17</v>
      </c>
      <c r="M163" s="511"/>
      <c r="N163" s="511">
        <v>17</v>
      </c>
    </row>
    <row r="164" spans="1:14">
      <c r="A164" s="511" t="s">
        <v>9</v>
      </c>
      <c r="B164" s="511" t="s">
        <v>9</v>
      </c>
      <c r="C164" s="511" t="s">
        <v>134</v>
      </c>
      <c r="D164" s="501">
        <v>2012</v>
      </c>
      <c r="E164" s="511" t="s">
        <v>26</v>
      </c>
      <c r="F164" s="511" t="s">
        <v>13</v>
      </c>
      <c r="G164" s="511" t="s">
        <v>488</v>
      </c>
      <c r="H164" s="517" t="s">
        <v>1238</v>
      </c>
      <c r="I164" s="501" t="s">
        <v>655</v>
      </c>
      <c r="J164" s="511" t="s">
        <v>511</v>
      </c>
      <c r="K164" s="511"/>
      <c r="L164" s="511"/>
      <c r="M164" s="511">
        <v>41</v>
      </c>
      <c r="N164" s="511">
        <v>41</v>
      </c>
    </row>
    <row r="165" spans="1:14">
      <c r="A165" s="511" t="s">
        <v>9</v>
      </c>
      <c r="B165" s="511" t="s">
        <v>9</v>
      </c>
      <c r="C165" s="511" t="s">
        <v>134</v>
      </c>
      <c r="D165" s="501">
        <v>2012</v>
      </c>
      <c r="E165" s="511" t="s">
        <v>26</v>
      </c>
      <c r="F165" s="511" t="s">
        <v>13</v>
      </c>
      <c r="G165" s="511" t="s">
        <v>488</v>
      </c>
      <c r="H165" s="517" t="s">
        <v>1239</v>
      </c>
      <c r="I165" s="501" t="s">
        <v>655</v>
      </c>
      <c r="J165" s="511" t="s">
        <v>511</v>
      </c>
      <c r="K165" s="511"/>
      <c r="L165" s="511"/>
      <c r="M165" s="511">
        <v>17</v>
      </c>
      <c r="N165" s="511">
        <v>17</v>
      </c>
    </row>
    <row r="166" spans="1:14">
      <c r="A166" s="511" t="s">
        <v>9</v>
      </c>
      <c r="B166" s="511" t="s">
        <v>9</v>
      </c>
      <c r="C166" s="511" t="s">
        <v>134</v>
      </c>
      <c r="D166" s="501">
        <v>2012</v>
      </c>
      <c r="E166" s="511" t="s">
        <v>26</v>
      </c>
      <c r="F166" s="511" t="s">
        <v>13</v>
      </c>
      <c r="G166" s="511" t="s">
        <v>488</v>
      </c>
      <c r="H166" s="517" t="s">
        <v>1241</v>
      </c>
      <c r="I166" s="501" t="s">
        <v>655</v>
      </c>
      <c r="J166" s="511" t="s">
        <v>511</v>
      </c>
      <c r="K166" s="511"/>
      <c r="L166" s="511"/>
      <c r="M166" s="511">
        <v>6</v>
      </c>
      <c r="N166" s="511">
        <v>6</v>
      </c>
    </row>
    <row r="167" spans="1:14">
      <c r="A167" s="511" t="s">
        <v>9</v>
      </c>
      <c r="B167" s="511" t="s">
        <v>9</v>
      </c>
      <c r="C167" s="511" t="s">
        <v>134</v>
      </c>
      <c r="D167" s="501">
        <v>2012</v>
      </c>
      <c r="E167" s="511" t="s">
        <v>26</v>
      </c>
      <c r="F167" s="511" t="s">
        <v>13</v>
      </c>
      <c r="G167" s="511" t="s">
        <v>488</v>
      </c>
      <c r="H167" s="517" t="s">
        <v>1243</v>
      </c>
      <c r="I167" s="501" t="s">
        <v>655</v>
      </c>
      <c r="J167" s="511" t="s">
        <v>511</v>
      </c>
      <c r="K167" s="511"/>
      <c r="L167" s="511"/>
      <c r="M167" s="511">
        <v>29</v>
      </c>
      <c r="N167" s="511">
        <v>29</v>
      </c>
    </row>
    <row r="168" spans="1:14">
      <c r="A168" s="511" t="s">
        <v>9</v>
      </c>
      <c r="B168" s="511" t="s">
        <v>9</v>
      </c>
      <c r="C168" s="511" t="s">
        <v>134</v>
      </c>
      <c r="D168" s="501">
        <v>2012</v>
      </c>
      <c r="E168" s="511" t="s">
        <v>26</v>
      </c>
      <c r="F168" s="511" t="s">
        <v>13</v>
      </c>
      <c r="G168" s="511" t="s">
        <v>488</v>
      </c>
      <c r="H168" s="517" t="s">
        <v>135</v>
      </c>
      <c r="I168" s="501" t="s">
        <v>640</v>
      </c>
      <c r="J168" s="511" t="s">
        <v>511</v>
      </c>
      <c r="K168" s="511"/>
      <c r="L168" s="511">
        <v>94</v>
      </c>
      <c r="M168" s="511">
        <v>33</v>
      </c>
      <c r="N168" s="511">
        <v>127</v>
      </c>
    </row>
    <row r="169" spans="1:14">
      <c r="A169" s="511" t="s">
        <v>9</v>
      </c>
      <c r="B169" s="511" t="s">
        <v>9</v>
      </c>
      <c r="C169" s="511" t="s">
        <v>134</v>
      </c>
      <c r="D169" s="501">
        <v>2012</v>
      </c>
      <c r="E169" s="511" t="s">
        <v>26</v>
      </c>
      <c r="F169" s="511" t="s">
        <v>13</v>
      </c>
      <c r="G169" s="511" t="s">
        <v>488</v>
      </c>
      <c r="H169" s="517" t="s">
        <v>829</v>
      </c>
      <c r="I169" s="501" t="s">
        <v>655</v>
      </c>
      <c r="J169" s="511" t="s">
        <v>511</v>
      </c>
      <c r="K169" s="511"/>
      <c r="L169" s="511">
        <v>22</v>
      </c>
      <c r="M169" s="511"/>
      <c r="N169" s="511">
        <v>22</v>
      </c>
    </row>
    <row r="170" spans="1:14">
      <c r="A170" s="511" t="s">
        <v>9</v>
      </c>
      <c r="B170" s="511" t="s">
        <v>9</v>
      </c>
      <c r="C170" s="511" t="s">
        <v>134</v>
      </c>
      <c r="D170" s="501">
        <v>2012</v>
      </c>
      <c r="E170" s="511" t="s">
        <v>26</v>
      </c>
      <c r="F170" s="511" t="s">
        <v>13</v>
      </c>
      <c r="G170" s="511" t="s">
        <v>488</v>
      </c>
      <c r="H170" s="517" t="s">
        <v>788</v>
      </c>
      <c r="I170" s="501" t="s">
        <v>640</v>
      </c>
      <c r="J170" s="511" t="s">
        <v>511</v>
      </c>
      <c r="K170" s="511"/>
      <c r="L170" s="511">
        <v>1413</v>
      </c>
      <c r="M170" s="511">
        <v>19</v>
      </c>
      <c r="N170" s="511">
        <v>1432</v>
      </c>
    </row>
    <row r="171" spans="1:14">
      <c r="A171" s="511" t="s">
        <v>9</v>
      </c>
      <c r="B171" s="511" t="s">
        <v>9</v>
      </c>
      <c r="C171" s="511" t="s">
        <v>134</v>
      </c>
      <c r="D171" s="501">
        <v>2012</v>
      </c>
      <c r="E171" s="511" t="s">
        <v>26</v>
      </c>
      <c r="F171" s="511" t="s">
        <v>13</v>
      </c>
      <c r="G171" s="511" t="s">
        <v>488</v>
      </c>
      <c r="H171" s="517" t="s">
        <v>1244</v>
      </c>
      <c r="I171" s="501" t="s">
        <v>655</v>
      </c>
      <c r="J171" s="511" t="s">
        <v>511</v>
      </c>
      <c r="K171" s="511"/>
      <c r="L171" s="511"/>
      <c r="M171" s="511">
        <v>1</v>
      </c>
      <c r="N171" s="511">
        <v>1</v>
      </c>
    </row>
    <row r="172" spans="1:14">
      <c r="A172" s="511" t="s">
        <v>9</v>
      </c>
      <c r="B172" s="511" t="s">
        <v>9</v>
      </c>
      <c r="C172" s="511" t="s">
        <v>134</v>
      </c>
      <c r="D172" s="501">
        <v>2012</v>
      </c>
      <c r="E172" s="511" t="s">
        <v>26</v>
      </c>
      <c r="F172" s="511" t="s">
        <v>13</v>
      </c>
      <c r="G172" s="511" t="s">
        <v>488</v>
      </c>
      <c r="H172" s="517" t="s">
        <v>1265</v>
      </c>
      <c r="I172" s="501" t="s">
        <v>640</v>
      </c>
      <c r="J172" s="511" t="s">
        <v>511</v>
      </c>
      <c r="K172" s="511"/>
      <c r="L172" s="511"/>
      <c r="M172" s="511">
        <v>4</v>
      </c>
      <c r="N172" s="511">
        <v>4</v>
      </c>
    </row>
    <row r="173" spans="1:14">
      <c r="A173" s="511" t="s">
        <v>9</v>
      </c>
      <c r="B173" s="511" t="s">
        <v>9</v>
      </c>
      <c r="C173" s="511" t="s">
        <v>134</v>
      </c>
      <c r="D173" s="501">
        <v>2012</v>
      </c>
      <c r="E173" s="511" t="s">
        <v>26</v>
      </c>
      <c r="F173" s="511" t="s">
        <v>13</v>
      </c>
      <c r="G173" s="511" t="s">
        <v>488</v>
      </c>
      <c r="H173" s="517" t="s">
        <v>1247</v>
      </c>
      <c r="I173" s="501" t="s">
        <v>655</v>
      </c>
      <c r="J173" s="511" t="s">
        <v>511</v>
      </c>
      <c r="K173" s="511"/>
      <c r="L173" s="511"/>
      <c r="M173" s="511">
        <v>1</v>
      </c>
      <c r="N173" s="511">
        <v>1</v>
      </c>
    </row>
    <row r="174" spans="1:14">
      <c r="A174" s="511" t="s">
        <v>9</v>
      </c>
      <c r="B174" s="511" t="s">
        <v>9</v>
      </c>
      <c r="C174" s="511" t="s">
        <v>134</v>
      </c>
      <c r="D174" s="501">
        <v>2012</v>
      </c>
      <c r="E174" s="511" t="s">
        <v>26</v>
      </c>
      <c r="F174" s="511" t="s">
        <v>13</v>
      </c>
      <c r="G174" s="511" t="s">
        <v>488</v>
      </c>
      <c r="H174" s="517" t="s">
        <v>1195</v>
      </c>
      <c r="I174" s="501" t="s">
        <v>640</v>
      </c>
      <c r="J174" s="511" t="s">
        <v>511</v>
      </c>
      <c r="K174" s="511"/>
      <c r="L174" s="511"/>
      <c r="M174" s="511">
        <v>21</v>
      </c>
      <c r="N174" s="511">
        <v>21</v>
      </c>
    </row>
    <row r="175" spans="1:14">
      <c r="A175" s="511" t="s">
        <v>9</v>
      </c>
      <c r="B175" s="511" t="s">
        <v>9</v>
      </c>
      <c r="C175" s="511" t="s">
        <v>134</v>
      </c>
      <c r="D175" s="501">
        <v>2012</v>
      </c>
      <c r="E175" s="511" t="s">
        <v>26</v>
      </c>
      <c r="F175" s="511" t="s">
        <v>13</v>
      </c>
      <c r="G175" s="511" t="s">
        <v>488</v>
      </c>
      <c r="H175" s="517" t="s">
        <v>732</v>
      </c>
      <c r="I175" s="501" t="s">
        <v>640</v>
      </c>
      <c r="J175" s="511" t="s">
        <v>511</v>
      </c>
      <c r="K175" s="511"/>
      <c r="L175" s="511"/>
      <c r="M175" s="511">
        <v>1</v>
      </c>
      <c r="N175" s="511">
        <v>1</v>
      </c>
    </row>
    <row r="176" spans="1:14">
      <c r="A176" s="511" t="s">
        <v>9</v>
      </c>
      <c r="B176" s="511" t="s">
        <v>9</v>
      </c>
      <c r="C176" s="511" t="s">
        <v>134</v>
      </c>
      <c r="D176" s="501">
        <v>2012</v>
      </c>
      <c r="E176" s="511" t="s">
        <v>26</v>
      </c>
      <c r="F176" s="511" t="s">
        <v>13</v>
      </c>
      <c r="G176" s="511" t="s">
        <v>488</v>
      </c>
      <c r="H176" s="517" t="s">
        <v>1249</v>
      </c>
      <c r="I176" s="501" t="s">
        <v>655</v>
      </c>
      <c r="J176" s="511" t="s">
        <v>511</v>
      </c>
      <c r="K176" s="511"/>
      <c r="L176" s="511">
        <v>1</v>
      </c>
      <c r="M176" s="511"/>
      <c r="N176" s="511">
        <v>1</v>
      </c>
    </row>
    <row r="177" spans="1:14">
      <c r="A177" s="511" t="s">
        <v>9</v>
      </c>
      <c r="B177" s="511" t="s">
        <v>9</v>
      </c>
      <c r="C177" s="511" t="s">
        <v>134</v>
      </c>
      <c r="D177" s="501">
        <v>2012</v>
      </c>
      <c r="E177" s="511" t="s">
        <v>26</v>
      </c>
      <c r="F177" s="511" t="s">
        <v>13</v>
      </c>
      <c r="G177" s="511" t="s">
        <v>488</v>
      </c>
      <c r="H177" s="517" t="s">
        <v>1250</v>
      </c>
      <c r="I177" s="501" t="s">
        <v>655</v>
      </c>
      <c r="J177" s="511" t="s">
        <v>511</v>
      </c>
      <c r="K177" s="511"/>
      <c r="L177" s="511">
        <v>1</v>
      </c>
      <c r="M177" s="511"/>
      <c r="N177" s="511">
        <v>1</v>
      </c>
    </row>
    <row r="178" spans="1:14">
      <c r="A178" s="511" t="s">
        <v>9</v>
      </c>
      <c r="B178" s="511" t="s">
        <v>9</v>
      </c>
      <c r="C178" s="511" t="s">
        <v>134</v>
      </c>
      <c r="D178" s="501">
        <v>2012</v>
      </c>
      <c r="E178" s="511" t="s">
        <v>26</v>
      </c>
      <c r="F178" s="511" t="s">
        <v>13</v>
      </c>
      <c r="G178" s="511" t="s">
        <v>488</v>
      </c>
      <c r="H178" s="517" t="s">
        <v>1252</v>
      </c>
      <c r="I178" s="501" t="s">
        <v>655</v>
      </c>
      <c r="J178" s="511" t="s">
        <v>511</v>
      </c>
      <c r="K178" s="511"/>
      <c r="L178" s="511">
        <v>21</v>
      </c>
      <c r="M178" s="511">
        <v>3</v>
      </c>
      <c r="N178" s="511">
        <v>24</v>
      </c>
    </row>
    <row r="179" spans="1:14">
      <c r="A179" s="511" t="s">
        <v>9</v>
      </c>
      <c r="B179" s="511" t="s">
        <v>9</v>
      </c>
      <c r="C179" s="511" t="s">
        <v>134</v>
      </c>
      <c r="D179" s="501">
        <v>2012</v>
      </c>
      <c r="E179" s="511" t="s">
        <v>26</v>
      </c>
      <c r="F179" s="511" t="s">
        <v>13</v>
      </c>
      <c r="G179" s="511" t="s">
        <v>488</v>
      </c>
      <c r="H179" s="517" t="s">
        <v>777</v>
      </c>
      <c r="I179" s="501" t="s">
        <v>640</v>
      </c>
      <c r="J179" s="511" t="s">
        <v>511</v>
      </c>
      <c r="K179" s="511"/>
      <c r="L179" s="511"/>
      <c r="M179" s="511">
        <v>1</v>
      </c>
      <c r="N179" s="511">
        <v>1</v>
      </c>
    </row>
    <row r="180" spans="1:14">
      <c r="A180" s="511" t="s">
        <v>9</v>
      </c>
      <c r="B180" s="511" t="s">
        <v>9</v>
      </c>
      <c r="C180" s="511" t="s">
        <v>134</v>
      </c>
      <c r="D180" s="501">
        <v>2012</v>
      </c>
      <c r="E180" s="511" t="s">
        <v>26</v>
      </c>
      <c r="F180" s="511" t="s">
        <v>13</v>
      </c>
      <c r="G180" s="511" t="s">
        <v>488</v>
      </c>
      <c r="H180" s="517" t="s">
        <v>834</v>
      </c>
      <c r="I180" s="501" t="s">
        <v>640</v>
      </c>
      <c r="J180" s="511" t="s">
        <v>511</v>
      </c>
      <c r="K180" s="511"/>
      <c r="L180" s="511"/>
      <c r="M180" s="511">
        <v>46</v>
      </c>
      <c r="N180" s="511">
        <v>46</v>
      </c>
    </row>
    <row r="181" spans="1:14">
      <c r="A181" s="511" t="s">
        <v>9</v>
      </c>
      <c r="B181" s="511" t="s">
        <v>9</v>
      </c>
      <c r="C181" s="511" t="s">
        <v>134</v>
      </c>
      <c r="D181" s="501">
        <v>2012</v>
      </c>
      <c r="E181" s="511" t="s">
        <v>26</v>
      </c>
      <c r="F181" s="511" t="s">
        <v>13</v>
      </c>
      <c r="G181" s="511" t="s">
        <v>488</v>
      </c>
      <c r="H181" s="517" t="s">
        <v>1254</v>
      </c>
      <c r="I181" s="501" t="s">
        <v>655</v>
      </c>
      <c r="J181" s="511" t="s">
        <v>511</v>
      </c>
      <c r="K181" s="511"/>
      <c r="L181" s="511"/>
      <c r="M181" s="511">
        <v>2</v>
      </c>
      <c r="N181" s="511">
        <v>2</v>
      </c>
    </row>
    <row r="182" spans="1:14">
      <c r="A182" s="511" t="s">
        <v>9</v>
      </c>
      <c r="B182" s="511" t="s">
        <v>9</v>
      </c>
      <c r="C182" s="511" t="s">
        <v>134</v>
      </c>
      <c r="D182" s="501">
        <v>2012</v>
      </c>
      <c r="E182" s="511" t="s">
        <v>26</v>
      </c>
      <c r="F182" s="511" t="s">
        <v>13</v>
      </c>
      <c r="G182" s="511" t="s">
        <v>488</v>
      </c>
      <c r="H182" s="517" t="s">
        <v>1266</v>
      </c>
      <c r="I182" s="501" t="s">
        <v>642</v>
      </c>
      <c r="J182" s="511" t="s">
        <v>511</v>
      </c>
      <c r="K182" s="511"/>
      <c r="L182" s="511"/>
      <c r="M182" s="511">
        <v>2724</v>
      </c>
      <c r="N182" s="511">
        <v>2724</v>
      </c>
    </row>
    <row r="183" spans="1:14">
      <c r="A183" s="511" t="s">
        <v>9</v>
      </c>
      <c r="B183" s="511" t="s">
        <v>9</v>
      </c>
      <c r="C183" s="511" t="s">
        <v>134</v>
      </c>
      <c r="D183" s="501">
        <v>2012</v>
      </c>
      <c r="E183" s="511" t="s">
        <v>26</v>
      </c>
      <c r="F183" s="511" t="s">
        <v>13</v>
      </c>
      <c r="G183" s="511" t="s">
        <v>488</v>
      </c>
      <c r="H183" s="517" t="s">
        <v>1256</v>
      </c>
      <c r="I183" s="501" t="s">
        <v>655</v>
      </c>
      <c r="J183" s="511" t="s">
        <v>511</v>
      </c>
      <c r="K183" s="511"/>
      <c r="L183" s="511"/>
      <c r="M183" s="511">
        <v>277</v>
      </c>
      <c r="N183" s="511">
        <v>277</v>
      </c>
    </row>
    <row r="184" spans="1:14">
      <c r="A184" s="511" t="s">
        <v>9</v>
      </c>
      <c r="B184" s="511" t="s">
        <v>9</v>
      </c>
      <c r="C184" s="511" t="s">
        <v>134</v>
      </c>
      <c r="D184" s="501">
        <v>2012</v>
      </c>
      <c r="E184" s="511" t="s">
        <v>26</v>
      </c>
      <c r="F184" s="511" t="s">
        <v>13</v>
      </c>
      <c r="G184" s="511" t="s">
        <v>488</v>
      </c>
      <c r="H184" s="517" t="s">
        <v>1259</v>
      </c>
      <c r="I184" s="501" t="s">
        <v>655</v>
      </c>
      <c r="J184" s="511" t="s">
        <v>511</v>
      </c>
      <c r="K184" s="511"/>
      <c r="L184" s="511"/>
      <c r="M184" s="511">
        <v>1</v>
      </c>
      <c r="N184" s="511">
        <v>1</v>
      </c>
    </row>
    <row r="185" spans="1:14">
      <c r="A185" s="511" t="s">
        <v>9</v>
      </c>
      <c r="B185" s="511" t="s">
        <v>9</v>
      </c>
      <c r="C185" s="511" t="s">
        <v>134</v>
      </c>
      <c r="D185" s="501">
        <v>2012</v>
      </c>
      <c r="E185" s="511" t="s">
        <v>26</v>
      </c>
      <c r="F185" s="511" t="s">
        <v>13</v>
      </c>
      <c r="G185" s="511" t="s">
        <v>488</v>
      </c>
      <c r="H185" s="517" t="s">
        <v>1107</v>
      </c>
      <c r="I185" s="501" t="s">
        <v>655</v>
      </c>
      <c r="J185" s="511" t="s">
        <v>512</v>
      </c>
      <c r="K185" s="511"/>
      <c r="L185" s="511"/>
      <c r="M185" s="511">
        <v>1</v>
      </c>
      <c r="N185" s="511">
        <v>1</v>
      </c>
    </row>
    <row r="186" spans="1:14">
      <c r="A186" s="511" t="s">
        <v>9</v>
      </c>
      <c r="B186" s="511" t="s">
        <v>9</v>
      </c>
      <c r="C186" s="511" t="s">
        <v>134</v>
      </c>
      <c r="D186" s="501">
        <v>2012</v>
      </c>
      <c r="E186" s="511" t="s">
        <v>26</v>
      </c>
      <c r="F186" s="511" t="s">
        <v>13</v>
      </c>
      <c r="G186" s="511" t="s">
        <v>488</v>
      </c>
      <c r="H186" s="517" t="s">
        <v>1200</v>
      </c>
      <c r="I186" s="501" t="s">
        <v>655</v>
      </c>
      <c r="J186" s="511" t="s">
        <v>512</v>
      </c>
      <c r="K186" s="511"/>
      <c r="L186" s="511"/>
      <c r="M186" s="511">
        <v>2</v>
      </c>
      <c r="N186" s="511">
        <v>2</v>
      </c>
    </row>
    <row r="187" spans="1:14">
      <c r="A187" s="511" t="s">
        <v>9</v>
      </c>
      <c r="B187" s="511" t="s">
        <v>9</v>
      </c>
      <c r="C187" s="511" t="s">
        <v>134</v>
      </c>
      <c r="D187" s="501">
        <v>2012</v>
      </c>
      <c r="E187" s="511" t="s">
        <v>26</v>
      </c>
      <c r="F187" s="511" t="s">
        <v>13</v>
      </c>
      <c r="G187" s="511" t="s">
        <v>488</v>
      </c>
      <c r="H187" s="517" t="s">
        <v>1206</v>
      </c>
      <c r="I187" s="501" t="s">
        <v>655</v>
      </c>
      <c r="J187" s="511" t="s">
        <v>512</v>
      </c>
      <c r="K187" s="511"/>
      <c r="L187" s="511"/>
      <c r="M187" s="511">
        <v>1</v>
      </c>
      <c r="N187" s="511">
        <v>1</v>
      </c>
    </row>
    <row r="188" spans="1:14">
      <c r="A188" s="511" t="s">
        <v>9</v>
      </c>
      <c r="B188" s="511" t="s">
        <v>9</v>
      </c>
      <c r="C188" s="511" t="s">
        <v>134</v>
      </c>
      <c r="D188" s="501">
        <v>2012</v>
      </c>
      <c r="E188" s="511" t="s">
        <v>26</v>
      </c>
      <c r="F188" s="511" t="s">
        <v>13</v>
      </c>
      <c r="G188" s="511" t="s">
        <v>488</v>
      </c>
      <c r="H188" s="517" t="s">
        <v>1209</v>
      </c>
      <c r="I188" s="501" t="s">
        <v>655</v>
      </c>
      <c r="J188" s="511" t="s">
        <v>512</v>
      </c>
      <c r="K188" s="511"/>
      <c r="L188" s="511"/>
      <c r="M188" s="511">
        <v>26</v>
      </c>
      <c r="N188" s="511">
        <v>26</v>
      </c>
    </row>
    <row r="189" spans="1:14">
      <c r="A189" s="511" t="s">
        <v>9</v>
      </c>
      <c r="B189" s="511" t="s">
        <v>9</v>
      </c>
      <c r="C189" s="511" t="s">
        <v>134</v>
      </c>
      <c r="D189" s="501">
        <v>2012</v>
      </c>
      <c r="E189" s="511" t="s">
        <v>26</v>
      </c>
      <c r="F189" s="511" t="s">
        <v>13</v>
      </c>
      <c r="G189" s="511" t="s">
        <v>488</v>
      </c>
      <c r="H189" s="517" t="s">
        <v>811</v>
      </c>
      <c r="I189" s="501" t="s">
        <v>640</v>
      </c>
      <c r="J189" s="511" t="s">
        <v>512</v>
      </c>
      <c r="K189" s="511"/>
      <c r="L189" s="511"/>
      <c r="M189" s="511">
        <v>18</v>
      </c>
      <c r="N189" s="511">
        <v>18</v>
      </c>
    </row>
    <row r="190" spans="1:14">
      <c r="A190" s="511" t="s">
        <v>9</v>
      </c>
      <c r="B190" s="511" t="s">
        <v>9</v>
      </c>
      <c r="C190" s="511" t="s">
        <v>134</v>
      </c>
      <c r="D190" s="501">
        <v>2012</v>
      </c>
      <c r="E190" s="511" t="s">
        <v>26</v>
      </c>
      <c r="F190" s="511" t="s">
        <v>13</v>
      </c>
      <c r="G190" s="511" t="s">
        <v>488</v>
      </c>
      <c r="H190" s="517" t="s">
        <v>813</v>
      </c>
      <c r="I190" s="501" t="s">
        <v>642</v>
      </c>
      <c r="J190" s="511" t="s">
        <v>512</v>
      </c>
      <c r="K190" s="511"/>
      <c r="L190" s="511"/>
      <c r="M190" s="511">
        <v>1</v>
      </c>
      <c r="N190" s="511">
        <v>1</v>
      </c>
    </row>
    <row r="191" spans="1:14">
      <c r="A191" s="511" t="s">
        <v>9</v>
      </c>
      <c r="B191" s="511" t="s">
        <v>9</v>
      </c>
      <c r="C191" s="511" t="s">
        <v>134</v>
      </c>
      <c r="D191" s="501">
        <v>2012</v>
      </c>
      <c r="E191" s="511" t="s">
        <v>26</v>
      </c>
      <c r="F191" s="511" t="s">
        <v>13</v>
      </c>
      <c r="G191" s="511" t="s">
        <v>488</v>
      </c>
      <c r="H191" s="517" t="s">
        <v>1192</v>
      </c>
      <c r="I191" s="501" t="s">
        <v>655</v>
      </c>
      <c r="J191" s="511" t="s">
        <v>512</v>
      </c>
      <c r="K191" s="511"/>
      <c r="L191" s="511"/>
      <c r="M191" s="511">
        <v>1</v>
      </c>
      <c r="N191" s="511">
        <v>1</v>
      </c>
    </row>
    <row r="192" spans="1:14">
      <c r="A192" s="511" t="s">
        <v>9</v>
      </c>
      <c r="B192" s="511" t="s">
        <v>9</v>
      </c>
      <c r="C192" s="511" t="s">
        <v>134</v>
      </c>
      <c r="D192" s="501">
        <v>2012</v>
      </c>
      <c r="E192" s="511" t="s">
        <v>26</v>
      </c>
      <c r="F192" s="511" t="s">
        <v>13</v>
      </c>
      <c r="G192" s="511" t="s">
        <v>488</v>
      </c>
      <c r="H192" s="517" t="s">
        <v>1264</v>
      </c>
      <c r="I192" s="501" t="s">
        <v>642</v>
      </c>
      <c r="J192" s="511" t="s">
        <v>512</v>
      </c>
      <c r="K192" s="511"/>
      <c r="L192" s="511"/>
      <c r="M192" s="511">
        <v>39</v>
      </c>
      <c r="N192" s="511">
        <v>39</v>
      </c>
    </row>
    <row r="193" spans="1:14">
      <c r="A193" s="511" t="s">
        <v>9</v>
      </c>
      <c r="B193" s="511" t="s">
        <v>9</v>
      </c>
      <c r="C193" s="511" t="s">
        <v>134</v>
      </c>
      <c r="D193" s="501">
        <v>2012</v>
      </c>
      <c r="E193" s="511" t="s">
        <v>26</v>
      </c>
      <c r="F193" s="511" t="s">
        <v>13</v>
      </c>
      <c r="G193" s="511" t="s">
        <v>488</v>
      </c>
      <c r="H193" s="517" t="s">
        <v>149</v>
      </c>
      <c r="I193" s="501" t="s">
        <v>640</v>
      </c>
      <c r="J193" s="511" t="s">
        <v>512</v>
      </c>
      <c r="K193" s="511"/>
      <c r="L193" s="511"/>
      <c r="M193" s="511">
        <v>87</v>
      </c>
      <c r="N193" s="511">
        <v>87</v>
      </c>
    </row>
    <row r="194" spans="1:14">
      <c r="A194" s="511" t="s">
        <v>9</v>
      </c>
      <c r="B194" s="511" t="s">
        <v>9</v>
      </c>
      <c r="C194" s="511" t="s">
        <v>134</v>
      </c>
      <c r="D194" s="501">
        <v>2012</v>
      </c>
      <c r="E194" s="511" t="s">
        <v>26</v>
      </c>
      <c r="F194" s="511" t="s">
        <v>13</v>
      </c>
      <c r="G194" s="511" t="s">
        <v>488</v>
      </c>
      <c r="H194" s="517" t="s">
        <v>815</v>
      </c>
      <c r="I194" s="501" t="s">
        <v>642</v>
      </c>
      <c r="J194" s="511" t="s">
        <v>512</v>
      </c>
      <c r="K194" s="511"/>
      <c r="L194" s="511"/>
      <c r="M194" s="511">
        <v>98</v>
      </c>
      <c r="N194" s="511">
        <v>98</v>
      </c>
    </row>
    <row r="195" spans="1:14">
      <c r="A195" s="511" t="s">
        <v>9</v>
      </c>
      <c r="B195" s="511" t="s">
        <v>9</v>
      </c>
      <c r="C195" s="511" t="s">
        <v>134</v>
      </c>
      <c r="D195" s="501">
        <v>2012</v>
      </c>
      <c r="E195" s="511" t="s">
        <v>26</v>
      </c>
      <c r="F195" s="511" t="s">
        <v>13</v>
      </c>
      <c r="G195" s="511" t="s">
        <v>488</v>
      </c>
      <c r="H195" s="517" t="s">
        <v>1224</v>
      </c>
      <c r="I195" s="501" t="s">
        <v>655</v>
      </c>
      <c r="J195" s="511" t="s">
        <v>512</v>
      </c>
      <c r="K195" s="511"/>
      <c r="L195" s="511"/>
      <c r="M195" s="511">
        <v>298</v>
      </c>
      <c r="N195" s="511">
        <v>298</v>
      </c>
    </row>
    <row r="196" spans="1:14">
      <c r="A196" s="511" t="s">
        <v>9</v>
      </c>
      <c r="B196" s="511" t="s">
        <v>9</v>
      </c>
      <c r="C196" s="511" t="s">
        <v>134</v>
      </c>
      <c r="D196" s="501">
        <v>2012</v>
      </c>
      <c r="E196" s="511" t="s">
        <v>26</v>
      </c>
      <c r="F196" s="511" t="s">
        <v>13</v>
      </c>
      <c r="G196" s="511" t="s">
        <v>488</v>
      </c>
      <c r="H196" s="517" t="s">
        <v>1228</v>
      </c>
      <c r="I196" s="501" t="s">
        <v>655</v>
      </c>
      <c r="J196" s="511" t="s">
        <v>512</v>
      </c>
      <c r="K196" s="511"/>
      <c r="L196" s="511"/>
      <c r="M196" s="511">
        <v>3</v>
      </c>
      <c r="N196" s="511">
        <v>3</v>
      </c>
    </row>
    <row r="197" spans="1:14">
      <c r="A197" s="511" t="s">
        <v>9</v>
      </c>
      <c r="B197" s="511" t="s">
        <v>9</v>
      </c>
      <c r="C197" s="511" t="s">
        <v>134</v>
      </c>
      <c r="D197" s="501">
        <v>2012</v>
      </c>
      <c r="E197" s="511" t="s">
        <v>26</v>
      </c>
      <c r="F197" s="511" t="s">
        <v>13</v>
      </c>
      <c r="G197" s="511" t="s">
        <v>488</v>
      </c>
      <c r="H197" s="517" t="s">
        <v>1261</v>
      </c>
      <c r="I197" s="501" t="s">
        <v>642</v>
      </c>
      <c r="J197" s="511" t="s">
        <v>512</v>
      </c>
      <c r="K197" s="511"/>
      <c r="L197" s="511"/>
      <c r="M197" s="511">
        <v>41</v>
      </c>
      <c r="N197" s="511">
        <v>41</v>
      </c>
    </row>
    <row r="198" spans="1:14">
      <c r="A198" s="511" t="s">
        <v>9</v>
      </c>
      <c r="B198" s="511" t="s">
        <v>9</v>
      </c>
      <c r="C198" s="511" t="s">
        <v>134</v>
      </c>
      <c r="D198" s="501">
        <v>2012</v>
      </c>
      <c r="E198" s="511" t="s">
        <v>26</v>
      </c>
      <c r="F198" s="511" t="s">
        <v>13</v>
      </c>
      <c r="G198" s="511" t="s">
        <v>488</v>
      </c>
      <c r="H198" s="517" t="s">
        <v>1231</v>
      </c>
      <c r="I198" s="501" t="s">
        <v>655</v>
      </c>
      <c r="J198" s="511" t="s">
        <v>512</v>
      </c>
      <c r="K198" s="511"/>
      <c r="L198" s="511"/>
      <c r="M198" s="511">
        <v>1</v>
      </c>
      <c r="N198" s="511">
        <v>1</v>
      </c>
    </row>
    <row r="199" spans="1:14">
      <c r="A199" s="511" t="s">
        <v>9</v>
      </c>
      <c r="B199" s="511" t="s">
        <v>9</v>
      </c>
      <c r="C199" s="511" t="s">
        <v>134</v>
      </c>
      <c r="D199" s="501">
        <v>2012</v>
      </c>
      <c r="E199" s="511" t="s">
        <v>26</v>
      </c>
      <c r="F199" s="511" t="s">
        <v>13</v>
      </c>
      <c r="G199" s="511" t="s">
        <v>488</v>
      </c>
      <c r="H199" s="517" t="s">
        <v>1233</v>
      </c>
      <c r="I199" s="501" t="s">
        <v>655</v>
      </c>
      <c r="J199" s="511" t="s">
        <v>512</v>
      </c>
      <c r="K199" s="511"/>
      <c r="L199" s="511"/>
      <c r="M199" s="511">
        <v>83</v>
      </c>
      <c r="N199" s="511">
        <v>83</v>
      </c>
    </row>
    <row r="200" spans="1:14">
      <c r="A200" s="511" t="s">
        <v>9</v>
      </c>
      <c r="B200" s="511" t="s">
        <v>9</v>
      </c>
      <c r="C200" s="511" t="s">
        <v>134</v>
      </c>
      <c r="D200" s="501">
        <v>2012</v>
      </c>
      <c r="E200" s="511" t="s">
        <v>26</v>
      </c>
      <c r="F200" s="511" t="s">
        <v>13</v>
      </c>
      <c r="G200" s="511" t="s">
        <v>488</v>
      </c>
      <c r="H200" s="517" t="s">
        <v>1234</v>
      </c>
      <c r="I200" s="501" t="s">
        <v>655</v>
      </c>
      <c r="J200" s="511" t="s">
        <v>512</v>
      </c>
      <c r="K200" s="511"/>
      <c r="L200" s="511"/>
      <c r="M200" s="511">
        <v>2</v>
      </c>
      <c r="N200" s="511">
        <v>2</v>
      </c>
    </row>
    <row r="201" spans="1:14">
      <c r="A201" s="511" t="s">
        <v>9</v>
      </c>
      <c r="B201" s="511" t="s">
        <v>9</v>
      </c>
      <c r="C201" s="511" t="s">
        <v>134</v>
      </c>
      <c r="D201" s="501">
        <v>2012</v>
      </c>
      <c r="E201" s="511" t="s">
        <v>26</v>
      </c>
      <c r="F201" s="511" t="s">
        <v>13</v>
      </c>
      <c r="G201" s="511" t="s">
        <v>488</v>
      </c>
      <c r="H201" s="517" t="s">
        <v>1235</v>
      </c>
      <c r="I201" s="501" t="s">
        <v>655</v>
      </c>
      <c r="J201" s="511" t="s">
        <v>512</v>
      </c>
      <c r="K201" s="511"/>
      <c r="L201" s="511"/>
      <c r="M201" s="511">
        <v>5</v>
      </c>
      <c r="N201" s="511">
        <v>5</v>
      </c>
    </row>
    <row r="202" spans="1:14">
      <c r="A202" s="511" t="s">
        <v>9</v>
      </c>
      <c r="B202" s="511" t="s">
        <v>9</v>
      </c>
      <c r="C202" s="511" t="s">
        <v>134</v>
      </c>
      <c r="D202" s="501">
        <v>2012</v>
      </c>
      <c r="E202" s="511" t="s">
        <v>26</v>
      </c>
      <c r="F202" s="511" t="s">
        <v>13</v>
      </c>
      <c r="G202" s="511" t="s">
        <v>488</v>
      </c>
      <c r="H202" s="517" t="s">
        <v>1236</v>
      </c>
      <c r="I202" s="501" t="s">
        <v>655</v>
      </c>
      <c r="J202" s="511" t="s">
        <v>512</v>
      </c>
      <c r="K202" s="511"/>
      <c r="L202" s="511"/>
      <c r="M202" s="511">
        <v>58</v>
      </c>
      <c r="N202" s="511">
        <v>58</v>
      </c>
    </row>
    <row r="203" spans="1:14">
      <c r="A203" s="511" t="s">
        <v>9</v>
      </c>
      <c r="B203" s="511" t="s">
        <v>9</v>
      </c>
      <c r="C203" s="511" t="s">
        <v>134</v>
      </c>
      <c r="D203" s="501">
        <v>2012</v>
      </c>
      <c r="E203" s="511" t="s">
        <v>26</v>
      </c>
      <c r="F203" s="511" t="s">
        <v>13</v>
      </c>
      <c r="G203" s="511" t="s">
        <v>488</v>
      </c>
      <c r="H203" s="517" t="s">
        <v>903</v>
      </c>
      <c r="I203" s="501" t="s">
        <v>640</v>
      </c>
      <c r="J203" s="511" t="s">
        <v>512</v>
      </c>
      <c r="K203" s="511"/>
      <c r="L203" s="511"/>
      <c r="M203" s="511">
        <v>22</v>
      </c>
      <c r="N203" s="511">
        <v>22</v>
      </c>
    </row>
    <row r="204" spans="1:14">
      <c r="A204" s="511" t="s">
        <v>9</v>
      </c>
      <c r="B204" s="511" t="s">
        <v>9</v>
      </c>
      <c r="C204" s="511" t="s">
        <v>134</v>
      </c>
      <c r="D204" s="501">
        <v>2012</v>
      </c>
      <c r="E204" s="511" t="s">
        <v>26</v>
      </c>
      <c r="F204" s="511" t="s">
        <v>13</v>
      </c>
      <c r="G204" s="511" t="s">
        <v>488</v>
      </c>
      <c r="H204" s="517" t="s">
        <v>819</v>
      </c>
      <c r="I204" s="501" t="s">
        <v>642</v>
      </c>
      <c r="J204" s="511" t="s">
        <v>512</v>
      </c>
      <c r="K204" s="511"/>
      <c r="L204" s="511"/>
      <c r="M204" s="511">
        <v>136</v>
      </c>
      <c r="N204" s="511">
        <v>136</v>
      </c>
    </row>
    <row r="205" spans="1:14">
      <c r="A205" s="511" t="s">
        <v>9</v>
      </c>
      <c r="B205" s="511" t="s">
        <v>9</v>
      </c>
      <c r="C205" s="511" t="s">
        <v>134</v>
      </c>
      <c r="D205" s="501">
        <v>2012</v>
      </c>
      <c r="E205" s="511" t="s">
        <v>26</v>
      </c>
      <c r="F205" s="511" t="s">
        <v>13</v>
      </c>
      <c r="G205" s="511" t="s">
        <v>488</v>
      </c>
      <c r="H205" s="517" t="s">
        <v>152</v>
      </c>
      <c r="I205" s="501" t="s">
        <v>640</v>
      </c>
      <c r="J205" s="511" t="s">
        <v>512</v>
      </c>
      <c r="K205" s="511"/>
      <c r="L205" s="511"/>
      <c r="M205" s="511">
        <v>156</v>
      </c>
      <c r="N205" s="511">
        <v>156</v>
      </c>
    </row>
    <row r="206" spans="1:14">
      <c r="A206" s="511" t="s">
        <v>9</v>
      </c>
      <c r="B206" s="511" t="s">
        <v>9</v>
      </c>
      <c r="C206" s="511" t="s">
        <v>134</v>
      </c>
      <c r="D206" s="501">
        <v>2012</v>
      </c>
      <c r="E206" s="511" t="s">
        <v>26</v>
      </c>
      <c r="F206" s="511" t="s">
        <v>13</v>
      </c>
      <c r="G206" s="511" t="s">
        <v>488</v>
      </c>
      <c r="H206" s="517" t="s">
        <v>820</v>
      </c>
      <c r="I206" s="501" t="s">
        <v>640</v>
      </c>
      <c r="J206" s="511" t="s">
        <v>512</v>
      </c>
      <c r="K206" s="511"/>
      <c r="L206" s="511"/>
      <c r="M206" s="511">
        <v>8</v>
      </c>
      <c r="N206" s="511">
        <v>8</v>
      </c>
    </row>
    <row r="207" spans="1:14">
      <c r="A207" s="511" t="s">
        <v>9</v>
      </c>
      <c r="B207" s="511" t="s">
        <v>9</v>
      </c>
      <c r="C207" s="511" t="s">
        <v>134</v>
      </c>
      <c r="D207" s="501">
        <v>2012</v>
      </c>
      <c r="E207" s="511" t="s">
        <v>26</v>
      </c>
      <c r="F207" s="511" t="s">
        <v>13</v>
      </c>
      <c r="G207" s="511" t="s">
        <v>488</v>
      </c>
      <c r="H207" s="517" t="s">
        <v>821</v>
      </c>
      <c r="I207" s="501" t="s">
        <v>655</v>
      </c>
      <c r="J207" s="511" t="s">
        <v>512</v>
      </c>
      <c r="K207" s="511"/>
      <c r="L207" s="511"/>
      <c r="M207" s="511">
        <v>28</v>
      </c>
      <c r="N207" s="511">
        <v>28</v>
      </c>
    </row>
    <row r="208" spans="1:14">
      <c r="A208" s="511" t="s">
        <v>9</v>
      </c>
      <c r="B208" s="511" t="s">
        <v>9</v>
      </c>
      <c r="C208" s="511" t="s">
        <v>134</v>
      </c>
      <c r="D208" s="501">
        <v>2012</v>
      </c>
      <c r="E208" s="511" t="s">
        <v>26</v>
      </c>
      <c r="F208" s="511" t="s">
        <v>13</v>
      </c>
      <c r="G208" s="511" t="s">
        <v>488</v>
      </c>
      <c r="H208" s="517" t="s">
        <v>1238</v>
      </c>
      <c r="I208" s="501" t="s">
        <v>655</v>
      </c>
      <c r="J208" s="511" t="s">
        <v>512</v>
      </c>
      <c r="K208" s="511"/>
      <c r="L208" s="511"/>
      <c r="M208" s="511">
        <v>1</v>
      </c>
      <c r="N208" s="511">
        <v>1</v>
      </c>
    </row>
    <row r="209" spans="1:14">
      <c r="A209" s="511" t="s">
        <v>9</v>
      </c>
      <c r="B209" s="511" t="s">
        <v>9</v>
      </c>
      <c r="C209" s="511" t="s">
        <v>134</v>
      </c>
      <c r="D209" s="501">
        <v>2012</v>
      </c>
      <c r="E209" s="511" t="s">
        <v>26</v>
      </c>
      <c r="F209" s="511" t="s">
        <v>13</v>
      </c>
      <c r="G209" s="511" t="s">
        <v>488</v>
      </c>
      <c r="H209" s="517" t="s">
        <v>150</v>
      </c>
      <c r="I209" s="501" t="s">
        <v>640</v>
      </c>
      <c r="J209" s="511" t="s">
        <v>512</v>
      </c>
      <c r="K209" s="511"/>
      <c r="L209" s="511"/>
      <c r="M209" s="511">
        <v>42</v>
      </c>
      <c r="N209" s="511">
        <v>42</v>
      </c>
    </row>
    <row r="210" spans="1:14">
      <c r="A210" s="511" t="s">
        <v>9</v>
      </c>
      <c r="B210" s="511" t="s">
        <v>9</v>
      </c>
      <c r="C210" s="511" t="s">
        <v>134</v>
      </c>
      <c r="D210" s="501">
        <v>2012</v>
      </c>
      <c r="E210" s="511" t="s">
        <v>26</v>
      </c>
      <c r="F210" s="511" t="s">
        <v>13</v>
      </c>
      <c r="G210" s="511" t="s">
        <v>488</v>
      </c>
      <c r="H210" s="517" t="s">
        <v>135</v>
      </c>
      <c r="I210" s="501" t="s">
        <v>640</v>
      </c>
      <c r="J210" s="511" t="s">
        <v>512</v>
      </c>
      <c r="K210" s="511"/>
      <c r="L210" s="511"/>
      <c r="M210" s="511">
        <v>19</v>
      </c>
      <c r="N210" s="511">
        <v>19</v>
      </c>
    </row>
    <row r="211" spans="1:14">
      <c r="A211" s="511" t="s">
        <v>9</v>
      </c>
      <c r="B211" s="511" t="s">
        <v>9</v>
      </c>
      <c r="C211" s="511" t="s">
        <v>134</v>
      </c>
      <c r="D211" s="501">
        <v>2012</v>
      </c>
      <c r="E211" s="511" t="s">
        <v>26</v>
      </c>
      <c r="F211" s="511" t="s">
        <v>13</v>
      </c>
      <c r="G211" s="511" t="s">
        <v>488</v>
      </c>
      <c r="H211" s="517" t="s">
        <v>788</v>
      </c>
      <c r="I211" s="501" t="s">
        <v>640</v>
      </c>
      <c r="J211" s="511" t="s">
        <v>512</v>
      </c>
      <c r="K211" s="511"/>
      <c r="L211" s="511"/>
      <c r="M211" s="511">
        <v>1</v>
      </c>
      <c r="N211" s="511">
        <v>1</v>
      </c>
    </row>
    <row r="212" spans="1:14">
      <c r="A212" s="511" t="s">
        <v>9</v>
      </c>
      <c r="B212" s="511" t="s">
        <v>9</v>
      </c>
      <c r="C212" s="511" t="s">
        <v>134</v>
      </c>
      <c r="D212" s="501">
        <v>2012</v>
      </c>
      <c r="E212" s="511" t="s">
        <v>26</v>
      </c>
      <c r="F212" s="511" t="s">
        <v>13</v>
      </c>
      <c r="G212" s="511" t="s">
        <v>488</v>
      </c>
      <c r="H212" s="517" t="s">
        <v>1246</v>
      </c>
      <c r="I212" s="501" t="s">
        <v>655</v>
      </c>
      <c r="J212" s="511" t="s">
        <v>512</v>
      </c>
      <c r="K212" s="511"/>
      <c r="L212" s="511"/>
      <c r="M212" s="511">
        <v>1</v>
      </c>
      <c r="N212" s="511">
        <v>1</v>
      </c>
    </row>
    <row r="213" spans="1:14">
      <c r="A213" s="511" t="s">
        <v>9</v>
      </c>
      <c r="B213" s="511" t="s">
        <v>9</v>
      </c>
      <c r="C213" s="511" t="s">
        <v>134</v>
      </c>
      <c r="D213" s="501">
        <v>2012</v>
      </c>
      <c r="E213" s="511" t="s">
        <v>26</v>
      </c>
      <c r="F213" s="511" t="s">
        <v>13</v>
      </c>
      <c r="G213" s="511" t="s">
        <v>488</v>
      </c>
      <c r="H213" s="517" t="s">
        <v>777</v>
      </c>
      <c r="I213" s="501" t="s">
        <v>640</v>
      </c>
      <c r="J213" s="511" t="s">
        <v>512</v>
      </c>
      <c r="K213" s="511"/>
      <c r="L213" s="511"/>
      <c r="M213" s="511">
        <v>179</v>
      </c>
      <c r="N213" s="511">
        <v>179</v>
      </c>
    </row>
    <row r="214" spans="1:14">
      <c r="A214" s="511" t="s">
        <v>9</v>
      </c>
      <c r="B214" s="511" t="s">
        <v>9</v>
      </c>
      <c r="C214" s="511" t="s">
        <v>134</v>
      </c>
      <c r="D214" s="501">
        <v>2012</v>
      </c>
      <c r="E214" s="511" t="s">
        <v>26</v>
      </c>
      <c r="F214" s="511" t="s">
        <v>13</v>
      </c>
      <c r="G214" s="511" t="s">
        <v>488</v>
      </c>
      <c r="H214" s="517" t="s">
        <v>1253</v>
      </c>
      <c r="I214" s="501" t="s">
        <v>655</v>
      </c>
      <c r="J214" s="511" t="s">
        <v>512</v>
      </c>
      <c r="K214" s="511"/>
      <c r="L214" s="511"/>
      <c r="M214" s="511">
        <v>1</v>
      </c>
      <c r="N214" s="511">
        <v>1</v>
      </c>
    </row>
    <row r="215" spans="1:14">
      <c r="A215" s="511" t="s">
        <v>9</v>
      </c>
      <c r="B215" s="511" t="s">
        <v>9</v>
      </c>
      <c r="C215" s="511" t="s">
        <v>134</v>
      </c>
      <c r="D215" s="501">
        <v>2012</v>
      </c>
      <c r="E215" s="511" t="s">
        <v>26</v>
      </c>
      <c r="F215" s="511" t="s">
        <v>13</v>
      </c>
      <c r="G215" s="511" t="s">
        <v>488</v>
      </c>
      <c r="H215" s="517" t="s">
        <v>1266</v>
      </c>
      <c r="I215" s="501" t="s">
        <v>642</v>
      </c>
      <c r="J215" s="511" t="s">
        <v>512</v>
      </c>
      <c r="K215" s="511"/>
      <c r="L215" s="511"/>
      <c r="M215" s="511">
        <v>391</v>
      </c>
      <c r="N215" s="511">
        <v>391</v>
      </c>
    </row>
    <row r="216" spans="1:14">
      <c r="A216" s="511" t="s">
        <v>9</v>
      </c>
      <c r="B216" s="511" t="s">
        <v>9</v>
      </c>
      <c r="C216" s="511" t="s">
        <v>134</v>
      </c>
      <c r="D216" s="501">
        <v>2012</v>
      </c>
      <c r="E216" s="511" t="s">
        <v>26</v>
      </c>
      <c r="F216" s="511" t="s">
        <v>13</v>
      </c>
      <c r="G216" s="511" t="s">
        <v>488</v>
      </c>
      <c r="H216" s="517" t="s">
        <v>1256</v>
      </c>
      <c r="I216" s="501" t="s">
        <v>655</v>
      </c>
      <c r="J216" s="511" t="s">
        <v>512</v>
      </c>
      <c r="K216" s="511"/>
      <c r="L216" s="511"/>
      <c r="M216" s="511">
        <v>5</v>
      </c>
      <c r="N216" s="511">
        <v>5</v>
      </c>
    </row>
    <row r="217" spans="1:14">
      <c r="A217" s="511" t="s">
        <v>9</v>
      </c>
      <c r="B217" s="511" t="s">
        <v>9</v>
      </c>
      <c r="C217" s="511" t="s">
        <v>134</v>
      </c>
      <c r="D217" s="501">
        <v>2012</v>
      </c>
      <c r="E217" s="511" t="s">
        <v>26</v>
      </c>
      <c r="F217" s="511" t="s">
        <v>13</v>
      </c>
      <c r="G217" s="511" t="s">
        <v>488</v>
      </c>
      <c r="H217" s="517" t="s">
        <v>1259</v>
      </c>
      <c r="I217" s="501" t="s">
        <v>655</v>
      </c>
      <c r="J217" s="511" t="s">
        <v>512</v>
      </c>
      <c r="K217" s="511"/>
      <c r="L217" s="511"/>
      <c r="M217" s="511">
        <v>2</v>
      </c>
      <c r="N217" s="511">
        <v>2</v>
      </c>
    </row>
    <row r="218" spans="1:14">
      <c r="A218" s="511" t="s">
        <v>9</v>
      </c>
      <c r="B218" s="511" t="s">
        <v>9</v>
      </c>
      <c r="C218" s="511" t="s">
        <v>134</v>
      </c>
      <c r="D218" s="501">
        <v>2012</v>
      </c>
      <c r="E218" s="511" t="s">
        <v>26</v>
      </c>
      <c r="F218" s="511" t="s">
        <v>13</v>
      </c>
      <c r="G218" s="511" t="s">
        <v>633</v>
      </c>
      <c r="H218" s="517" t="s">
        <v>1200</v>
      </c>
      <c r="I218" s="501" t="s">
        <v>655</v>
      </c>
      <c r="J218" s="511" t="s">
        <v>513</v>
      </c>
      <c r="K218" s="511"/>
      <c r="L218" s="511"/>
      <c r="M218" s="511">
        <v>11</v>
      </c>
      <c r="N218" s="511">
        <v>11</v>
      </c>
    </row>
    <row r="219" spans="1:14">
      <c r="A219" s="511" t="s">
        <v>9</v>
      </c>
      <c r="B219" s="511" t="s">
        <v>9</v>
      </c>
      <c r="C219" s="511" t="s">
        <v>134</v>
      </c>
      <c r="D219" s="501">
        <v>2012</v>
      </c>
      <c r="E219" s="511" t="s">
        <v>26</v>
      </c>
      <c r="F219" s="511" t="s">
        <v>13</v>
      </c>
      <c r="G219" s="511" t="s">
        <v>633</v>
      </c>
      <c r="H219" s="517" t="s">
        <v>1206</v>
      </c>
      <c r="I219" s="501" t="s">
        <v>655</v>
      </c>
      <c r="J219" s="511" t="s">
        <v>513</v>
      </c>
      <c r="K219" s="511"/>
      <c r="L219" s="511"/>
      <c r="M219" s="511">
        <v>5</v>
      </c>
      <c r="N219" s="511">
        <v>5</v>
      </c>
    </row>
    <row r="220" spans="1:14">
      <c r="A220" s="511" t="s">
        <v>9</v>
      </c>
      <c r="B220" s="511" t="s">
        <v>9</v>
      </c>
      <c r="C220" s="511" t="s">
        <v>134</v>
      </c>
      <c r="D220" s="501">
        <v>2012</v>
      </c>
      <c r="E220" s="511" t="s">
        <v>26</v>
      </c>
      <c r="F220" s="511" t="s">
        <v>13</v>
      </c>
      <c r="G220" s="511" t="s">
        <v>633</v>
      </c>
      <c r="H220" s="517" t="s">
        <v>1209</v>
      </c>
      <c r="I220" s="501" t="s">
        <v>655</v>
      </c>
      <c r="J220" s="511" t="s">
        <v>513</v>
      </c>
      <c r="K220" s="511"/>
      <c r="L220" s="511"/>
      <c r="M220" s="511">
        <v>8</v>
      </c>
      <c r="N220" s="511">
        <v>8</v>
      </c>
    </row>
    <row r="221" spans="1:14">
      <c r="A221" s="511" t="s">
        <v>9</v>
      </c>
      <c r="B221" s="511" t="s">
        <v>9</v>
      </c>
      <c r="C221" s="511" t="s">
        <v>134</v>
      </c>
      <c r="D221" s="501">
        <v>2012</v>
      </c>
      <c r="E221" s="511" t="s">
        <v>26</v>
      </c>
      <c r="F221" s="511" t="s">
        <v>13</v>
      </c>
      <c r="G221" s="511" t="s">
        <v>633</v>
      </c>
      <c r="H221" s="517" t="s">
        <v>1210</v>
      </c>
      <c r="I221" s="501" t="s">
        <v>655</v>
      </c>
      <c r="J221" s="511" t="s">
        <v>513</v>
      </c>
      <c r="K221" s="511"/>
      <c r="L221" s="511"/>
      <c r="M221" s="511">
        <v>54</v>
      </c>
      <c r="N221" s="511">
        <v>54</v>
      </c>
    </row>
    <row r="222" spans="1:14">
      <c r="A222" s="511" t="s">
        <v>9</v>
      </c>
      <c r="B222" s="511" t="s">
        <v>9</v>
      </c>
      <c r="C222" s="511" t="s">
        <v>134</v>
      </c>
      <c r="D222" s="501">
        <v>2012</v>
      </c>
      <c r="E222" s="511" t="s">
        <v>26</v>
      </c>
      <c r="F222" s="511" t="s">
        <v>13</v>
      </c>
      <c r="G222" s="511" t="s">
        <v>633</v>
      </c>
      <c r="H222" s="517" t="s">
        <v>811</v>
      </c>
      <c r="I222" s="501" t="s">
        <v>640</v>
      </c>
      <c r="J222" s="511" t="s">
        <v>513</v>
      </c>
      <c r="K222" s="511"/>
      <c r="L222" s="511"/>
      <c r="M222" s="511">
        <v>34</v>
      </c>
      <c r="N222" s="511">
        <v>34</v>
      </c>
    </row>
    <row r="223" spans="1:14">
      <c r="A223" s="511" t="s">
        <v>9</v>
      </c>
      <c r="B223" s="511" t="s">
        <v>9</v>
      </c>
      <c r="C223" s="511" t="s">
        <v>134</v>
      </c>
      <c r="D223" s="501">
        <v>2012</v>
      </c>
      <c r="E223" s="511" t="s">
        <v>26</v>
      </c>
      <c r="F223" s="511" t="s">
        <v>13</v>
      </c>
      <c r="G223" s="511" t="s">
        <v>633</v>
      </c>
      <c r="H223" s="517" t="s">
        <v>1192</v>
      </c>
      <c r="I223" s="501" t="s">
        <v>655</v>
      </c>
      <c r="J223" s="511" t="s">
        <v>513</v>
      </c>
      <c r="K223" s="511"/>
      <c r="L223" s="511"/>
      <c r="M223" s="511">
        <v>8</v>
      </c>
      <c r="N223" s="511">
        <v>8</v>
      </c>
    </row>
    <row r="224" spans="1:14">
      <c r="A224" s="511" t="s">
        <v>9</v>
      </c>
      <c r="B224" s="511" t="s">
        <v>9</v>
      </c>
      <c r="C224" s="511" t="s">
        <v>134</v>
      </c>
      <c r="D224" s="501">
        <v>2012</v>
      </c>
      <c r="E224" s="511" t="s">
        <v>26</v>
      </c>
      <c r="F224" s="511" t="s">
        <v>13</v>
      </c>
      <c r="G224" s="511" t="s">
        <v>633</v>
      </c>
      <c r="H224" s="517" t="s">
        <v>1264</v>
      </c>
      <c r="I224" s="501" t="s">
        <v>642</v>
      </c>
      <c r="J224" s="511" t="s">
        <v>513</v>
      </c>
      <c r="K224" s="511"/>
      <c r="L224" s="511"/>
      <c r="M224" s="511">
        <v>74</v>
      </c>
      <c r="N224" s="511">
        <v>74</v>
      </c>
    </row>
    <row r="225" spans="1:14">
      <c r="A225" s="511" t="s">
        <v>9</v>
      </c>
      <c r="B225" s="511" t="s">
        <v>9</v>
      </c>
      <c r="C225" s="511" t="s">
        <v>134</v>
      </c>
      <c r="D225" s="501">
        <v>2012</v>
      </c>
      <c r="E225" s="511" t="s">
        <v>26</v>
      </c>
      <c r="F225" s="511" t="s">
        <v>13</v>
      </c>
      <c r="G225" s="511" t="s">
        <v>633</v>
      </c>
      <c r="H225" s="517" t="s">
        <v>149</v>
      </c>
      <c r="I225" s="501" t="s">
        <v>640</v>
      </c>
      <c r="J225" s="511" t="s">
        <v>513</v>
      </c>
      <c r="K225" s="511"/>
      <c r="L225" s="511"/>
      <c r="M225" s="511">
        <v>286</v>
      </c>
      <c r="N225" s="511">
        <v>286</v>
      </c>
    </row>
    <row r="226" spans="1:14">
      <c r="A226" s="511" t="s">
        <v>9</v>
      </c>
      <c r="B226" s="511" t="s">
        <v>9</v>
      </c>
      <c r="C226" s="511" t="s">
        <v>134</v>
      </c>
      <c r="D226" s="501">
        <v>2012</v>
      </c>
      <c r="E226" s="511" t="s">
        <v>26</v>
      </c>
      <c r="F226" s="511" t="s">
        <v>13</v>
      </c>
      <c r="G226" s="511" t="s">
        <v>633</v>
      </c>
      <c r="H226" s="517" t="s">
        <v>815</v>
      </c>
      <c r="I226" s="501" t="s">
        <v>642</v>
      </c>
      <c r="J226" s="511" t="s">
        <v>513</v>
      </c>
      <c r="K226" s="511"/>
      <c r="L226" s="511"/>
      <c r="M226" s="511">
        <v>204</v>
      </c>
      <c r="N226" s="511">
        <v>204</v>
      </c>
    </row>
    <row r="227" spans="1:14">
      <c r="A227" s="511" t="s">
        <v>9</v>
      </c>
      <c r="B227" s="511" t="s">
        <v>9</v>
      </c>
      <c r="C227" s="511" t="s">
        <v>134</v>
      </c>
      <c r="D227" s="501">
        <v>2012</v>
      </c>
      <c r="E227" s="511" t="s">
        <v>26</v>
      </c>
      <c r="F227" s="511" t="s">
        <v>13</v>
      </c>
      <c r="G227" s="511" t="s">
        <v>633</v>
      </c>
      <c r="H227" s="517" t="s">
        <v>1223</v>
      </c>
      <c r="I227" s="501" t="s">
        <v>655</v>
      </c>
      <c r="J227" s="511" t="s">
        <v>513</v>
      </c>
      <c r="K227" s="511"/>
      <c r="L227" s="511"/>
      <c r="M227" s="511">
        <v>1</v>
      </c>
      <c r="N227" s="511">
        <v>1</v>
      </c>
    </row>
    <row r="228" spans="1:14">
      <c r="A228" s="511" t="s">
        <v>9</v>
      </c>
      <c r="B228" s="511" t="s">
        <v>9</v>
      </c>
      <c r="C228" s="511" t="s">
        <v>134</v>
      </c>
      <c r="D228" s="501">
        <v>2012</v>
      </c>
      <c r="E228" s="511" t="s">
        <v>26</v>
      </c>
      <c r="F228" s="511" t="s">
        <v>13</v>
      </c>
      <c r="G228" s="511" t="s">
        <v>633</v>
      </c>
      <c r="H228" s="517" t="s">
        <v>1224</v>
      </c>
      <c r="I228" s="501" t="s">
        <v>655</v>
      </c>
      <c r="J228" s="511" t="s">
        <v>513</v>
      </c>
      <c r="K228" s="511"/>
      <c r="L228" s="511"/>
      <c r="M228" s="511">
        <v>1485</v>
      </c>
      <c r="N228" s="511">
        <v>1485</v>
      </c>
    </row>
    <row r="229" spans="1:14">
      <c r="A229" s="511" t="s">
        <v>9</v>
      </c>
      <c r="B229" s="511" t="s">
        <v>9</v>
      </c>
      <c r="C229" s="511" t="s">
        <v>134</v>
      </c>
      <c r="D229" s="501">
        <v>2012</v>
      </c>
      <c r="E229" s="511" t="s">
        <v>26</v>
      </c>
      <c r="F229" s="511" t="s">
        <v>13</v>
      </c>
      <c r="G229" s="511" t="s">
        <v>633</v>
      </c>
      <c r="H229" s="517" t="s">
        <v>1230</v>
      </c>
      <c r="I229" s="501" t="s">
        <v>655</v>
      </c>
      <c r="J229" s="511" t="s">
        <v>513</v>
      </c>
      <c r="K229" s="511"/>
      <c r="L229" s="511"/>
      <c r="M229" s="511">
        <v>5</v>
      </c>
      <c r="N229" s="511">
        <v>5</v>
      </c>
    </row>
    <row r="230" spans="1:14">
      <c r="A230" s="511" t="s">
        <v>9</v>
      </c>
      <c r="B230" s="511" t="s">
        <v>9</v>
      </c>
      <c r="C230" s="511" t="s">
        <v>134</v>
      </c>
      <c r="D230" s="501">
        <v>2012</v>
      </c>
      <c r="E230" s="511" t="s">
        <v>26</v>
      </c>
      <c r="F230" s="511" t="s">
        <v>13</v>
      </c>
      <c r="G230" s="511" t="s">
        <v>633</v>
      </c>
      <c r="H230" s="517" t="s">
        <v>1261</v>
      </c>
      <c r="I230" s="501" t="s">
        <v>642</v>
      </c>
      <c r="J230" s="511" t="s">
        <v>513</v>
      </c>
      <c r="K230" s="511"/>
      <c r="L230" s="511"/>
      <c r="M230" s="511">
        <v>902</v>
      </c>
      <c r="N230" s="511">
        <v>902</v>
      </c>
    </row>
    <row r="231" spans="1:14">
      <c r="A231" s="511" t="s">
        <v>9</v>
      </c>
      <c r="B231" s="511" t="s">
        <v>9</v>
      </c>
      <c r="C231" s="511" t="s">
        <v>134</v>
      </c>
      <c r="D231" s="501">
        <v>2012</v>
      </c>
      <c r="E231" s="511" t="s">
        <v>26</v>
      </c>
      <c r="F231" s="511" t="s">
        <v>13</v>
      </c>
      <c r="G231" s="511" t="s">
        <v>633</v>
      </c>
      <c r="H231" s="517" t="s">
        <v>1232</v>
      </c>
      <c r="I231" s="501" t="s">
        <v>655</v>
      </c>
      <c r="J231" s="511" t="s">
        <v>513</v>
      </c>
      <c r="K231" s="511"/>
      <c r="L231" s="511"/>
      <c r="M231" s="511">
        <v>3</v>
      </c>
      <c r="N231" s="511">
        <v>3</v>
      </c>
    </row>
    <row r="232" spans="1:14">
      <c r="A232" s="511" t="s">
        <v>9</v>
      </c>
      <c r="B232" s="511" t="s">
        <v>9</v>
      </c>
      <c r="C232" s="511" t="s">
        <v>134</v>
      </c>
      <c r="D232" s="501">
        <v>2012</v>
      </c>
      <c r="E232" s="511" t="s">
        <v>26</v>
      </c>
      <c r="F232" s="511" t="s">
        <v>13</v>
      </c>
      <c r="G232" s="511" t="s">
        <v>633</v>
      </c>
      <c r="H232" s="517" t="s">
        <v>903</v>
      </c>
      <c r="I232" s="501" t="s">
        <v>640</v>
      </c>
      <c r="J232" s="511" t="s">
        <v>513</v>
      </c>
      <c r="K232" s="511"/>
      <c r="L232" s="511"/>
      <c r="M232" s="511">
        <v>161</v>
      </c>
      <c r="N232" s="511">
        <v>161</v>
      </c>
    </row>
    <row r="233" spans="1:14">
      <c r="A233" s="511" t="s">
        <v>9</v>
      </c>
      <c r="B233" s="511" t="s">
        <v>9</v>
      </c>
      <c r="C233" s="511" t="s">
        <v>134</v>
      </c>
      <c r="D233" s="501">
        <v>2012</v>
      </c>
      <c r="E233" s="511" t="s">
        <v>26</v>
      </c>
      <c r="F233" s="511" t="s">
        <v>13</v>
      </c>
      <c r="G233" s="511" t="s">
        <v>633</v>
      </c>
      <c r="H233" s="517" t="s">
        <v>819</v>
      </c>
      <c r="I233" s="501" t="s">
        <v>642</v>
      </c>
      <c r="J233" s="511" t="s">
        <v>513</v>
      </c>
      <c r="K233" s="511"/>
      <c r="L233" s="511"/>
      <c r="M233" s="511">
        <v>207</v>
      </c>
      <c r="N233" s="511">
        <v>207</v>
      </c>
    </row>
    <row r="234" spans="1:14">
      <c r="A234" s="511" t="s">
        <v>9</v>
      </c>
      <c r="B234" s="511" t="s">
        <v>9</v>
      </c>
      <c r="C234" s="511" t="s">
        <v>134</v>
      </c>
      <c r="D234" s="501">
        <v>2012</v>
      </c>
      <c r="E234" s="511" t="s">
        <v>26</v>
      </c>
      <c r="F234" s="511" t="s">
        <v>13</v>
      </c>
      <c r="G234" s="511" t="s">
        <v>633</v>
      </c>
      <c r="H234" s="517" t="s">
        <v>152</v>
      </c>
      <c r="I234" s="501" t="s">
        <v>640</v>
      </c>
      <c r="J234" s="511" t="s">
        <v>513</v>
      </c>
      <c r="K234" s="511"/>
      <c r="L234" s="511"/>
      <c r="M234" s="511">
        <v>85</v>
      </c>
      <c r="N234" s="511">
        <v>85</v>
      </c>
    </row>
    <row r="235" spans="1:14">
      <c r="A235" s="511" t="s">
        <v>9</v>
      </c>
      <c r="B235" s="511" t="s">
        <v>9</v>
      </c>
      <c r="C235" s="511" t="s">
        <v>134</v>
      </c>
      <c r="D235" s="501">
        <v>2012</v>
      </c>
      <c r="E235" s="511" t="s">
        <v>26</v>
      </c>
      <c r="F235" s="511" t="s">
        <v>13</v>
      </c>
      <c r="G235" s="511" t="s">
        <v>633</v>
      </c>
      <c r="H235" s="517" t="s">
        <v>821</v>
      </c>
      <c r="I235" s="501" t="s">
        <v>655</v>
      </c>
      <c r="J235" s="511" t="s">
        <v>513</v>
      </c>
      <c r="K235" s="511"/>
      <c r="L235" s="511"/>
      <c r="M235" s="511">
        <v>51</v>
      </c>
      <c r="N235" s="511">
        <v>51</v>
      </c>
    </row>
    <row r="236" spans="1:14">
      <c r="A236" s="511" t="s">
        <v>9</v>
      </c>
      <c r="B236" s="511" t="s">
        <v>9</v>
      </c>
      <c r="C236" s="511" t="s">
        <v>134</v>
      </c>
      <c r="D236" s="501">
        <v>2012</v>
      </c>
      <c r="E236" s="511" t="s">
        <v>26</v>
      </c>
      <c r="F236" s="511" t="s">
        <v>13</v>
      </c>
      <c r="G236" s="511" t="s">
        <v>633</v>
      </c>
      <c r="H236" s="517" t="s">
        <v>1237</v>
      </c>
      <c r="I236" s="501" t="s">
        <v>655</v>
      </c>
      <c r="J236" s="511" t="s">
        <v>513</v>
      </c>
      <c r="K236" s="511"/>
      <c r="L236" s="511"/>
      <c r="M236" s="511">
        <v>1</v>
      </c>
      <c r="N236" s="511">
        <v>1</v>
      </c>
    </row>
    <row r="237" spans="1:14">
      <c r="A237" s="511" t="s">
        <v>9</v>
      </c>
      <c r="B237" s="511" t="s">
        <v>9</v>
      </c>
      <c r="C237" s="511" t="s">
        <v>134</v>
      </c>
      <c r="D237" s="501">
        <v>2012</v>
      </c>
      <c r="E237" s="511" t="s">
        <v>26</v>
      </c>
      <c r="F237" s="511" t="s">
        <v>13</v>
      </c>
      <c r="G237" s="511" t="s">
        <v>633</v>
      </c>
      <c r="H237" s="517" t="s">
        <v>1100</v>
      </c>
      <c r="I237" s="501" t="s">
        <v>655</v>
      </c>
      <c r="J237" s="511" t="s">
        <v>513</v>
      </c>
      <c r="K237" s="511"/>
      <c r="L237" s="511"/>
      <c r="M237" s="511">
        <v>31</v>
      </c>
      <c r="N237" s="511">
        <v>31</v>
      </c>
    </row>
    <row r="238" spans="1:14">
      <c r="A238" s="511" t="s">
        <v>9</v>
      </c>
      <c r="B238" s="511" t="s">
        <v>9</v>
      </c>
      <c r="C238" s="511" t="s">
        <v>134</v>
      </c>
      <c r="D238" s="501">
        <v>2012</v>
      </c>
      <c r="E238" s="511" t="s">
        <v>26</v>
      </c>
      <c r="F238" s="511" t="s">
        <v>13</v>
      </c>
      <c r="G238" s="511" t="s">
        <v>633</v>
      </c>
      <c r="H238" s="517" t="s">
        <v>723</v>
      </c>
      <c r="I238" s="501" t="s">
        <v>655</v>
      </c>
      <c r="J238" s="511" t="s">
        <v>513</v>
      </c>
      <c r="K238" s="511"/>
      <c r="L238" s="511"/>
      <c r="M238" s="511">
        <v>89</v>
      </c>
      <c r="N238" s="511">
        <v>89</v>
      </c>
    </row>
    <row r="239" spans="1:14">
      <c r="A239" s="511" t="s">
        <v>9</v>
      </c>
      <c r="B239" s="511" t="s">
        <v>9</v>
      </c>
      <c r="C239" s="511" t="s">
        <v>134</v>
      </c>
      <c r="D239" s="501">
        <v>2012</v>
      </c>
      <c r="E239" s="511" t="s">
        <v>26</v>
      </c>
      <c r="F239" s="511" t="s">
        <v>13</v>
      </c>
      <c r="G239" s="511" t="s">
        <v>633</v>
      </c>
      <c r="H239" s="517" t="s">
        <v>135</v>
      </c>
      <c r="I239" s="501" t="s">
        <v>640</v>
      </c>
      <c r="J239" s="511" t="s">
        <v>513</v>
      </c>
      <c r="K239" s="511"/>
      <c r="L239" s="511"/>
      <c r="M239" s="511">
        <v>971</v>
      </c>
      <c r="N239" s="511">
        <v>971</v>
      </c>
    </row>
    <row r="240" spans="1:14">
      <c r="A240" s="511" t="s">
        <v>9</v>
      </c>
      <c r="B240" s="511" t="s">
        <v>9</v>
      </c>
      <c r="C240" s="511" t="s">
        <v>134</v>
      </c>
      <c r="D240" s="501">
        <v>2012</v>
      </c>
      <c r="E240" s="511" t="s">
        <v>26</v>
      </c>
      <c r="F240" s="511" t="s">
        <v>13</v>
      </c>
      <c r="G240" s="511" t="s">
        <v>633</v>
      </c>
      <c r="H240" s="517" t="s">
        <v>788</v>
      </c>
      <c r="I240" s="501" t="s">
        <v>640</v>
      </c>
      <c r="J240" s="511" t="s">
        <v>513</v>
      </c>
      <c r="K240" s="511"/>
      <c r="L240" s="511"/>
      <c r="M240" s="511">
        <v>8</v>
      </c>
      <c r="N240" s="511">
        <v>8</v>
      </c>
    </row>
    <row r="241" spans="1:14">
      <c r="A241" s="511" t="s">
        <v>9</v>
      </c>
      <c r="B241" s="511" t="s">
        <v>9</v>
      </c>
      <c r="C241" s="511" t="s">
        <v>134</v>
      </c>
      <c r="D241" s="501">
        <v>2012</v>
      </c>
      <c r="E241" s="511" t="s">
        <v>26</v>
      </c>
      <c r="F241" s="511" t="s">
        <v>13</v>
      </c>
      <c r="G241" s="511" t="s">
        <v>633</v>
      </c>
      <c r="H241" s="517" t="s">
        <v>899</v>
      </c>
      <c r="I241" s="501" t="s">
        <v>642</v>
      </c>
      <c r="J241" s="511" t="s">
        <v>513</v>
      </c>
      <c r="K241" s="511"/>
      <c r="L241" s="511"/>
      <c r="M241" s="511">
        <v>1</v>
      </c>
      <c r="N241" s="511">
        <v>1</v>
      </c>
    </row>
    <row r="242" spans="1:14">
      <c r="A242" s="511" t="s">
        <v>9</v>
      </c>
      <c r="B242" s="511" t="s">
        <v>9</v>
      </c>
      <c r="C242" s="511" t="s">
        <v>134</v>
      </c>
      <c r="D242" s="501">
        <v>2012</v>
      </c>
      <c r="E242" s="511" t="s">
        <v>26</v>
      </c>
      <c r="F242" s="511" t="s">
        <v>13</v>
      </c>
      <c r="G242" s="511" t="s">
        <v>633</v>
      </c>
      <c r="H242" s="517" t="s">
        <v>1265</v>
      </c>
      <c r="I242" s="501" t="s">
        <v>640</v>
      </c>
      <c r="J242" s="511" t="s">
        <v>513</v>
      </c>
      <c r="K242" s="511"/>
      <c r="L242" s="511"/>
      <c r="M242" s="511">
        <v>1</v>
      </c>
      <c r="N242" s="511">
        <v>1</v>
      </c>
    </row>
    <row r="243" spans="1:14">
      <c r="A243" s="511" t="s">
        <v>9</v>
      </c>
      <c r="B243" s="511" t="s">
        <v>9</v>
      </c>
      <c r="C243" s="511" t="s">
        <v>134</v>
      </c>
      <c r="D243" s="501">
        <v>2012</v>
      </c>
      <c r="E243" s="511" t="s">
        <v>26</v>
      </c>
      <c r="F243" s="511" t="s">
        <v>13</v>
      </c>
      <c r="G243" s="511" t="s">
        <v>633</v>
      </c>
      <c r="H243" s="517" t="s">
        <v>1246</v>
      </c>
      <c r="I243" s="501" t="s">
        <v>655</v>
      </c>
      <c r="J243" s="511" t="s">
        <v>513</v>
      </c>
      <c r="K243" s="511"/>
      <c r="L243" s="511"/>
      <c r="M243" s="511">
        <v>1</v>
      </c>
      <c r="N243" s="511">
        <v>1</v>
      </c>
    </row>
    <row r="244" spans="1:14">
      <c r="A244" s="511" t="s">
        <v>9</v>
      </c>
      <c r="B244" s="511" t="s">
        <v>9</v>
      </c>
      <c r="C244" s="511" t="s">
        <v>134</v>
      </c>
      <c r="D244" s="501">
        <v>2012</v>
      </c>
      <c r="E244" s="511" t="s">
        <v>26</v>
      </c>
      <c r="F244" s="511" t="s">
        <v>13</v>
      </c>
      <c r="G244" s="511" t="s">
        <v>633</v>
      </c>
      <c r="H244" s="517" t="s">
        <v>1195</v>
      </c>
      <c r="I244" s="501" t="s">
        <v>640</v>
      </c>
      <c r="J244" s="511" t="s">
        <v>513</v>
      </c>
      <c r="K244" s="511"/>
      <c r="L244" s="511"/>
      <c r="M244" s="511">
        <v>1</v>
      </c>
      <c r="N244" s="511">
        <v>1</v>
      </c>
    </row>
    <row r="245" spans="1:14">
      <c r="A245" s="511" t="s">
        <v>9</v>
      </c>
      <c r="B245" s="511" t="s">
        <v>9</v>
      </c>
      <c r="C245" s="511" t="s">
        <v>134</v>
      </c>
      <c r="D245" s="501">
        <v>2012</v>
      </c>
      <c r="E245" s="511" t="s">
        <v>26</v>
      </c>
      <c r="F245" s="511" t="s">
        <v>13</v>
      </c>
      <c r="G245" s="511" t="s">
        <v>633</v>
      </c>
      <c r="H245" s="517" t="s">
        <v>832</v>
      </c>
      <c r="I245" s="501" t="s">
        <v>642</v>
      </c>
      <c r="J245" s="511" t="s">
        <v>513</v>
      </c>
      <c r="K245" s="511"/>
      <c r="L245" s="511">
        <v>3</v>
      </c>
      <c r="M245" s="511">
        <v>4</v>
      </c>
      <c r="N245" s="511">
        <v>7</v>
      </c>
    </row>
    <row r="246" spans="1:14">
      <c r="A246" s="511" t="s">
        <v>9</v>
      </c>
      <c r="B246" s="511" t="s">
        <v>9</v>
      </c>
      <c r="C246" s="511" t="s">
        <v>134</v>
      </c>
      <c r="D246" s="501">
        <v>2012</v>
      </c>
      <c r="E246" s="511" t="s">
        <v>26</v>
      </c>
      <c r="F246" s="511" t="s">
        <v>13</v>
      </c>
      <c r="G246" s="511" t="s">
        <v>633</v>
      </c>
      <c r="H246" s="517" t="s">
        <v>1248</v>
      </c>
      <c r="I246" s="501" t="s">
        <v>655</v>
      </c>
      <c r="J246" s="511" t="s">
        <v>513</v>
      </c>
      <c r="K246" s="511"/>
      <c r="L246" s="511"/>
      <c r="M246" s="511">
        <v>1</v>
      </c>
      <c r="N246" s="511">
        <v>1</v>
      </c>
    </row>
    <row r="247" spans="1:14">
      <c r="A247" s="511" t="s">
        <v>9</v>
      </c>
      <c r="B247" s="511" t="s">
        <v>9</v>
      </c>
      <c r="C247" s="511" t="s">
        <v>134</v>
      </c>
      <c r="D247" s="501">
        <v>2012</v>
      </c>
      <c r="E247" s="511" t="s">
        <v>26</v>
      </c>
      <c r="F247" s="511" t="s">
        <v>13</v>
      </c>
      <c r="G247" s="511" t="s">
        <v>633</v>
      </c>
      <c r="H247" s="517" t="s">
        <v>133</v>
      </c>
      <c r="I247" s="501" t="s">
        <v>640</v>
      </c>
      <c r="J247" s="511" t="s">
        <v>513</v>
      </c>
      <c r="K247" s="511"/>
      <c r="L247" s="511"/>
      <c r="M247" s="511">
        <v>5</v>
      </c>
      <c r="N247" s="511">
        <v>5</v>
      </c>
    </row>
    <row r="248" spans="1:14">
      <c r="A248" s="511" t="s">
        <v>9</v>
      </c>
      <c r="B248" s="511" t="s">
        <v>9</v>
      </c>
      <c r="C248" s="511" t="s">
        <v>134</v>
      </c>
      <c r="D248" s="501">
        <v>2012</v>
      </c>
      <c r="E248" s="511" t="s">
        <v>26</v>
      </c>
      <c r="F248" s="511" t="s">
        <v>13</v>
      </c>
      <c r="G248" s="511" t="s">
        <v>633</v>
      </c>
      <c r="H248" s="517" t="s">
        <v>777</v>
      </c>
      <c r="I248" s="501" t="s">
        <v>640</v>
      </c>
      <c r="J248" s="511" t="s">
        <v>513</v>
      </c>
      <c r="K248" s="511"/>
      <c r="L248" s="511"/>
      <c r="M248" s="511">
        <v>2</v>
      </c>
      <c r="N248" s="511">
        <v>2</v>
      </c>
    </row>
    <row r="249" spans="1:14">
      <c r="A249" s="511" t="s">
        <v>9</v>
      </c>
      <c r="B249" s="511" t="s">
        <v>9</v>
      </c>
      <c r="C249" s="511" t="s">
        <v>134</v>
      </c>
      <c r="D249" s="501">
        <v>2012</v>
      </c>
      <c r="E249" s="511" t="s">
        <v>26</v>
      </c>
      <c r="F249" s="511" t="s">
        <v>13</v>
      </c>
      <c r="G249" s="511" t="s">
        <v>633</v>
      </c>
      <c r="H249" s="517" t="s">
        <v>834</v>
      </c>
      <c r="I249" s="501" t="s">
        <v>640</v>
      </c>
      <c r="J249" s="511" t="s">
        <v>513</v>
      </c>
      <c r="K249" s="511"/>
      <c r="L249" s="511"/>
      <c r="M249" s="511">
        <v>4</v>
      </c>
      <c r="N249" s="511">
        <v>4</v>
      </c>
    </row>
    <row r="250" spans="1:14">
      <c r="A250" s="511" t="s">
        <v>9</v>
      </c>
      <c r="B250" s="511" t="s">
        <v>9</v>
      </c>
      <c r="C250" s="511" t="s">
        <v>134</v>
      </c>
      <c r="D250" s="501">
        <v>2012</v>
      </c>
      <c r="E250" s="511" t="s">
        <v>26</v>
      </c>
      <c r="F250" s="511" t="s">
        <v>13</v>
      </c>
      <c r="G250" s="511" t="s">
        <v>633</v>
      </c>
      <c r="H250" s="517" t="s">
        <v>1253</v>
      </c>
      <c r="I250" s="501" t="s">
        <v>655</v>
      </c>
      <c r="J250" s="511" t="s">
        <v>513</v>
      </c>
      <c r="K250" s="511"/>
      <c r="L250" s="511"/>
      <c r="M250" s="511">
        <v>1</v>
      </c>
      <c r="N250" s="511">
        <v>1</v>
      </c>
    </row>
    <row r="251" spans="1:14">
      <c r="A251" s="511" t="s">
        <v>9</v>
      </c>
      <c r="B251" s="511" t="s">
        <v>9</v>
      </c>
      <c r="C251" s="511" t="s">
        <v>134</v>
      </c>
      <c r="D251" s="501">
        <v>2012</v>
      </c>
      <c r="E251" s="511" t="s">
        <v>26</v>
      </c>
      <c r="F251" s="511" t="s">
        <v>13</v>
      </c>
      <c r="G251" s="511" t="s">
        <v>633</v>
      </c>
      <c r="H251" s="517" t="s">
        <v>1266</v>
      </c>
      <c r="I251" s="501" t="s">
        <v>642</v>
      </c>
      <c r="J251" s="511" t="s">
        <v>513</v>
      </c>
      <c r="K251" s="511"/>
      <c r="L251" s="511"/>
      <c r="M251" s="511">
        <v>20</v>
      </c>
      <c r="N251" s="511">
        <v>20</v>
      </c>
    </row>
    <row r="252" spans="1:14">
      <c r="A252" s="511" t="s">
        <v>9</v>
      </c>
      <c r="B252" s="511" t="s">
        <v>9</v>
      </c>
      <c r="C252" s="511" t="s">
        <v>134</v>
      </c>
      <c r="D252" s="501">
        <v>2012</v>
      </c>
      <c r="E252" s="511" t="s">
        <v>26</v>
      </c>
      <c r="F252" s="511" t="s">
        <v>13</v>
      </c>
      <c r="G252" s="511" t="s">
        <v>633</v>
      </c>
      <c r="H252" s="517" t="s">
        <v>1256</v>
      </c>
      <c r="I252" s="501" t="s">
        <v>655</v>
      </c>
      <c r="J252" s="511" t="s">
        <v>513</v>
      </c>
      <c r="K252" s="511"/>
      <c r="L252" s="511"/>
      <c r="M252" s="511">
        <v>28</v>
      </c>
      <c r="N252" s="511">
        <v>28</v>
      </c>
    </row>
    <row r="253" spans="1:14">
      <c r="A253" s="511" t="s">
        <v>9</v>
      </c>
      <c r="B253" s="511" t="s">
        <v>9</v>
      </c>
      <c r="C253" s="511" t="s">
        <v>134</v>
      </c>
      <c r="D253" s="501">
        <v>2012</v>
      </c>
      <c r="E253" s="511" t="s">
        <v>26</v>
      </c>
      <c r="F253" s="511" t="s">
        <v>13</v>
      </c>
      <c r="G253" s="511" t="s">
        <v>633</v>
      </c>
      <c r="H253" s="517" t="s">
        <v>1198</v>
      </c>
      <c r="I253" s="501" t="s">
        <v>655</v>
      </c>
      <c r="J253" s="511" t="s">
        <v>1267</v>
      </c>
      <c r="K253" s="511"/>
      <c r="L253" s="511"/>
      <c r="M253" s="511">
        <v>1</v>
      </c>
      <c r="N253" s="511">
        <v>1</v>
      </c>
    </row>
    <row r="254" spans="1:14">
      <c r="A254" s="511" t="s">
        <v>9</v>
      </c>
      <c r="B254" s="511" t="s">
        <v>9</v>
      </c>
      <c r="C254" s="511" t="s">
        <v>134</v>
      </c>
      <c r="D254" s="501">
        <v>2012</v>
      </c>
      <c r="E254" s="511" t="s">
        <v>26</v>
      </c>
      <c r="F254" s="511" t="s">
        <v>13</v>
      </c>
      <c r="G254" s="511" t="s">
        <v>633</v>
      </c>
      <c r="H254" s="517" t="s">
        <v>1199</v>
      </c>
      <c r="I254" s="501" t="s">
        <v>655</v>
      </c>
      <c r="J254" s="511" t="s">
        <v>1267</v>
      </c>
      <c r="K254" s="511"/>
      <c r="L254" s="511"/>
      <c r="M254" s="511">
        <v>1</v>
      </c>
      <c r="N254" s="511">
        <v>1</v>
      </c>
    </row>
    <row r="255" spans="1:14">
      <c r="A255" s="511" t="s">
        <v>9</v>
      </c>
      <c r="B255" s="511" t="s">
        <v>9</v>
      </c>
      <c r="C255" s="511" t="s">
        <v>134</v>
      </c>
      <c r="D255" s="501">
        <v>2012</v>
      </c>
      <c r="E255" s="511" t="s">
        <v>26</v>
      </c>
      <c r="F255" s="511" t="s">
        <v>13</v>
      </c>
      <c r="G255" s="511" t="s">
        <v>633</v>
      </c>
      <c r="H255" s="517" t="s">
        <v>1200</v>
      </c>
      <c r="I255" s="501" t="s">
        <v>655</v>
      </c>
      <c r="J255" s="511" t="s">
        <v>1267</v>
      </c>
      <c r="K255" s="511"/>
      <c r="L255" s="511"/>
      <c r="M255" s="511">
        <v>368</v>
      </c>
      <c r="N255" s="511">
        <v>368</v>
      </c>
    </row>
    <row r="256" spans="1:14">
      <c r="A256" s="511" t="s">
        <v>9</v>
      </c>
      <c r="B256" s="511" t="s">
        <v>9</v>
      </c>
      <c r="C256" s="511" t="s">
        <v>134</v>
      </c>
      <c r="D256" s="501">
        <v>2012</v>
      </c>
      <c r="E256" s="511" t="s">
        <v>26</v>
      </c>
      <c r="F256" s="511" t="s">
        <v>13</v>
      </c>
      <c r="G256" s="511" t="s">
        <v>633</v>
      </c>
      <c r="H256" s="517" t="s">
        <v>1201</v>
      </c>
      <c r="I256" s="501" t="s">
        <v>655</v>
      </c>
      <c r="J256" s="511" t="s">
        <v>1267</v>
      </c>
      <c r="K256" s="511"/>
      <c r="L256" s="511">
        <v>10</v>
      </c>
      <c r="M256" s="511">
        <v>1</v>
      </c>
      <c r="N256" s="511">
        <v>11</v>
      </c>
    </row>
    <row r="257" spans="1:14">
      <c r="A257" s="511" t="s">
        <v>9</v>
      </c>
      <c r="B257" s="511" t="s">
        <v>9</v>
      </c>
      <c r="C257" s="511" t="s">
        <v>134</v>
      </c>
      <c r="D257" s="501">
        <v>2012</v>
      </c>
      <c r="E257" s="511" t="s">
        <v>26</v>
      </c>
      <c r="F257" s="511" t="s">
        <v>13</v>
      </c>
      <c r="G257" s="511" t="s">
        <v>633</v>
      </c>
      <c r="H257" s="517" t="s">
        <v>1203</v>
      </c>
      <c r="I257" s="501" t="s">
        <v>655</v>
      </c>
      <c r="J257" s="511" t="s">
        <v>1267</v>
      </c>
      <c r="K257" s="511"/>
      <c r="L257" s="511"/>
      <c r="M257" s="511">
        <v>1</v>
      </c>
      <c r="N257" s="511">
        <v>1</v>
      </c>
    </row>
    <row r="258" spans="1:14">
      <c r="A258" s="511" t="s">
        <v>9</v>
      </c>
      <c r="B258" s="511" t="s">
        <v>9</v>
      </c>
      <c r="C258" s="511" t="s">
        <v>134</v>
      </c>
      <c r="D258" s="501">
        <v>2012</v>
      </c>
      <c r="E258" s="511" t="s">
        <v>26</v>
      </c>
      <c r="F258" s="511" t="s">
        <v>13</v>
      </c>
      <c r="G258" s="511" t="s">
        <v>633</v>
      </c>
      <c r="H258" s="517" t="s">
        <v>1206</v>
      </c>
      <c r="I258" s="501" t="s">
        <v>655</v>
      </c>
      <c r="J258" s="511" t="s">
        <v>1267</v>
      </c>
      <c r="K258" s="511"/>
      <c r="L258" s="511"/>
      <c r="M258" s="511">
        <v>3</v>
      </c>
      <c r="N258" s="511">
        <v>3</v>
      </c>
    </row>
    <row r="259" spans="1:14">
      <c r="A259" s="511" t="s">
        <v>9</v>
      </c>
      <c r="B259" s="511" t="s">
        <v>9</v>
      </c>
      <c r="C259" s="511" t="s">
        <v>134</v>
      </c>
      <c r="D259" s="501">
        <v>2012</v>
      </c>
      <c r="E259" s="511" t="s">
        <v>26</v>
      </c>
      <c r="F259" s="511" t="s">
        <v>13</v>
      </c>
      <c r="G259" s="511" t="s">
        <v>633</v>
      </c>
      <c r="H259" s="517" t="s">
        <v>1209</v>
      </c>
      <c r="I259" s="501" t="s">
        <v>655</v>
      </c>
      <c r="J259" s="511" t="s">
        <v>1267</v>
      </c>
      <c r="K259" s="511"/>
      <c r="L259" s="511"/>
      <c r="M259" s="511">
        <v>32</v>
      </c>
      <c r="N259" s="511">
        <v>32</v>
      </c>
    </row>
    <row r="260" spans="1:14">
      <c r="A260" s="511" t="s">
        <v>9</v>
      </c>
      <c r="B260" s="511" t="s">
        <v>9</v>
      </c>
      <c r="C260" s="511" t="s">
        <v>134</v>
      </c>
      <c r="D260" s="501">
        <v>2012</v>
      </c>
      <c r="E260" s="511" t="s">
        <v>26</v>
      </c>
      <c r="F260" s="511" t="s">
        <v>13</v>
      </c>
      <c r="G260" s="511" t="s">
        <v>633</v>
      </c>
      <c r="H260" s="517" t="s">
        <v>1210</v>
      </c>
      <c r="I260" s="501" t="s">
        <v>655</v>
      </c>
      <c r="J260" s="511" t="s">
        <v>1267</v>
      </c>
      <c r="K260" s="511"/>
      <c r="L260" s="511"/>
      <c r="M260" s="511">
        <v>77</v>
      </c>
      <c r="N260" s="511">
        <v>77</v>
      </c>
    </row>
    <row r="261" spans="1:14">
      <c r="A261" s="511" t="s">
        <v>9</v>
      </c>
      <c r="B261" s="511" t="s">
        <v>9</v>
      </c>
      <c r="C261" s="511" t="s">
        <v>134</v>
      </c>
      <c r="D261" s="501">
        <v>2012</v>
      </c>
      <c r="E261" s="511" t="s">
        <v>26</v>
      </c>
      <c r="F261" s="511" t="s">
        <v>13</v>
      </c>
      <c r="G261" s="511" t="s">
        <v>633</v>
      </c>
      <c r="H261" s="517" t="s">
        <v>1212</v>
      </c>
      <c r="I261" s="501" t="s">
        <v>655</v>
      </c>
      <c r="J261" s="511" t="s">
        <v>1267</v>
      </c>
      <c r="K261" s="511"/>
      <c r="L261" s="511">
        <v>1</v>
      </c>
      <c r="M261" s="511">
        <v>5</v>
      </c>
      <c r="N261" s="511">
        <v>6</v>
      </c>
    </row>
    <row r="262" spans="1:14">
      <c r="A262" s="511" t="s">
        <v>9</v>
      </c>
      <c r="B262" s="511" t="s">
        <v>9</v>
      </c>
      <c r="C262" s="511" t="s">
        <v>134</v>
      </c>
      <c r="D262" s="501">
        <v>2012</v>
      </c>
      <c r="E262" s="511" t="s">
        <v>26</v>
      </c>
      <c r="F262" s="511" t="s">
        <v>13</v>
      </c>
      <c r="G262" s="511" t="s">
        <v>633</v>
      </c>
      <c r="H262" s="517" t="s">
        <v>1213</v>
      </c>
      <c r="I262" s="501" t="s">
        <v>655</v>
      </c>
      <c r="J262" s="511" t="s">
        <v>1267</v>
      </c>
      <c r="K262" s="511"/>
      <c r="L262" s="511"/>
      <c r="M262" s="511">
        <v>27</v>
      </c>
      <c r="N262" s="511">
        <v>27</v>
      </c>
    </row>
    <row r="263" spans="1:14">
      <c r="A263" s="511" t="s">
        <v>9</v>
      </c>
      <c r="B263" s="511" t="s">
        <v>9</v>
      </c>
      <c r="C263" s="511" t="s">
        <v>134</v>
      </c>
      <c r="D263" s="501">
        <v>2012</v>
      </c>
      <c r="E263" s="511" t="s">
        <v>26</v>
      </c>
      <c r="F263" s="511" t="s">
        <v>13</v>
      </c>
      <c r="G263" s="511" t="s">
        <v>633</v>
      </c>
      <c r="H263" s="517" t="s">
        <v>811</v>
      </c>
      <c r="I263" s="501" t="s">
        <v>640</v>
      </c>
      <c r="J263" s="511" t="s">
        <v>1267</v>
      </c>
      <c r="K263" s="511"/>
      <c r="L263" s="511"/>
      <c r="M263" s="511">
        <v>69</v>
      </c>
      <c r="N263" s="511">
        <v>69</v>
      </c>
    </row>
    <row r="264" spans="1:14">
      <c r="A264" s="511" t="s">
        <v>9</v>
      </c>
      <c r="B264" s="511" t="s">
        <v>9</v>
      </c>
      <c r="C264" s="511" t="s">
        <v>134</v>
      </c>
      <c r="D264" s="501">
        <v>2012</v>
      </c>
      <c r="E264" s="511" t="s">
        <v>26</v>
      </c>
      <c r="F264" s="511" t="s">
        <v>13</v>
      </c>
      <c r="G264" s="511" t="s">
        <v>633</v>
      </c>
      <c r="H264" s="517" t="s">
        <v>1102</v>
      </c>
      <c r="I264" s="501" t="s">
        <v>655</v>
      </c>
      <c r="J264" s="511" t="s">
        <v>1267</v>
      </c>
      <c r="K264" s="511"/>
      <c r="L264" s="511"/>
      <c r="M264" s="511">
        <v>1</v>
      </c>
      <c r="N264" s="511">
        <v>1</v>
      </c>
    </row>
    <row r="265" spans="1:14">
      <c r="A265" s="511" t="s">
        <v>9</v>
      </c>
      <c r="B265" s="511" t="s">
        <v>9</v>
      </c>
      <c r="C265" s="511" t="s">
        <v>134</v>
      </c>
      <c r="D265" s="501">
        <v>2012</v>
      </c>
      <c r="E265" s="511" t="s">
        <v>26</v>
      </c>
      <c r="F265" s="511" t="s">
        <v>13</v>
      </c>
      <c r="G265" s="511" t="s">
        <v>633</v>
      </c>
      <c r="H265" s="517" t="s">
        <v>1217</v>
      </c>
      <c r="I265" s="501" t="s">
        <v>655</v>
      </c>
      <c r="J265" s="511" t="s">
        <v>1267</v>
      </c>
      <c r="K265" s="511"/>
      <c r="L265" s="511"/>
      <c r="M265" s="511">
        <v>1</v>
      </c>
      <c r="N265" s="511">
        <v>1</v>
      </c>
    </row>
    <row r="266" spans="1:14">
      <c r="A266" s="511" t="s">
        <v>9</v>
      </c>
      <c r="B266" s="511" t="s">
        <v>9</v>
      </c>
      <c r="C266" s="511" t="s">
        <v>134</v>
      </c>
      <c r="D266" s="501">
        <v>2012</v>
      </c>
      <c r="E266" s="511" t="s">
        <v>26</v>
      </c>
      <c r="F266" s="511" t="s">
        <v>13</v>
      </c>
      <c r="G266" s="511" t="s">
        <v>633</v>
      </c>
      <c r="H266" s="517" t="s">
        <v>1218</v>
      </c>
      <c r="I266" s="501" t="s">
        <v>655</v>
      </c>
      <c r="J266" s="511" t="s">
        <v>1267</v>
      </c>
      <c r="K266" s="511"/>
      <c r="L266" s="511"/>
      <c r="M266" s="511">
        <v>1</v>
      </c>
      <c r="N266" s="511">
        <v>1</v>
      </c>
    </row>
    <row r="267" spans="1:14">
      <c r="A267" s="511" t="s">
        <v>9</v>
      </c>
      <c r="B267" s="511" t="s">
        <v>9</v>
      </c>
      <c r="C267" s="511" t="s">
        <v>134</v>
      </c>
      <c r="D267" s="501">
        <v>2012</v>
      </c>
      <c r="E267" s="511" t="s">
        <v>26</v>
      </c>
      <c r="F267" s="511" t="s">
        <v>13</v>
      </c>
      <c r="G267" s="511" t="s">
        <v>633</v>
      </c>
      <c r="H267" s="517" t="s">
        <v>1192</v>
      </c>
      <c r="I267" s="501" t="s">
        <v>655</v>
      </c>
      <c r="J267" s="511" t="s">
        <v>1267</v>
      </c>
      <c r="K267" s="511"/>
      <c r="L267" s="511"/>
      <c r="M267" s="511">
        <v>52</v>
      </c>
      <c r="N267" s="511">
        <v>52</v>
      </c>
    </row>
    <row r="268" spans="1:14">
      <c r="A268" s="511" t="s">
        <v>9</v>
      </c>
      <c r="B268" s="511" t="s">
        <v>9</v>
      </c>
      <c r="C268" s="511" t="s">
        <v>134</v>
      </c>
      <c r="D268" s="501">
        <v>2012</v>
      </c>
      <c r="E268" s="511" t="s">
        <v>26</v>
      </c>
      <c r="F268" s="511" t="s">
        <v>13</v>
      </c>
      <c r="G268" s="511" t="s">
        <v>633</v>
      </c>
      <c r="H268" s="517" t="s">
        <v>1220</v>
      </c>
      <c r="I268" s="501" t="s">
        <v>655</v>
      </c>
      <c r="J268" s="511" t="s">
        <v>1267</v>
      </c>
      <c r="K268" s="511"/>
      <c r="L268" s="511"/>
      <c r="M268" s="511">
        <v>1</v>
      </c>
      <c r="N268" s="511">
        <v>1</v>
      </c>
    </row>
    <row r="269" spans="1:14">
      <c r="A269" s="511" t="s">
        <v>9</v>
      </c>
      <c r="B269" s="511" t="s">
        <v>9</v>
      </c>
      <c r="C269" s="511" t="s">
        <v>134</v>
      </c>
      <c r="D269" s="501">
        <v>2012</v>
      </c>
      <c r="E269" s="511" t="s">
        <v>26</v>
      </c>
      <c r="F269" s="511" t="s">
        <v>13</v>
      </c>
      <c r="G269" s="511" t="s">
        <v>633</v>
      </c>
      <c r="H269" s="517" t="s">
        <v>1264</v>
      </c>
      <c r="I269" s="501" t="s">
        <v>642</v>
      </c>
      <c r="J269" s="511" t="s">
        <v>1267</v>
      </c>
      <c r="K269" s="511"/>
      <c r="L269" s="511">
        <v>26</v>
      </c>
      <c r="M269" s="511">
        <v>96</v>
      </c>
      <c r="N269" s="511">
        <v>122</v>
      </c>
    </row>
    <row r="270" spans="1:14">
      <c r="A270" s="511" t="s">
        <v>9</v>
      </c>
      <c r="B270" s="511" t="s">
        <v>9</v>
      </c>
      <c r="C270" s="511" t="s">
        <v>134</v>
      </c>
      <c r="D270" s="501">
        <v>2012</v>
      </c>
      <c r="E270" s="511" t="s">
        <v>26</v>
      </c>
      <c r="F270" s="511" t="s">
        <v>13</v>
      </c>
      <c r="G270" s="511" t="s">
        <v>633</v>
      </c>
      <c r="H270" s="517" t="s">
        <v>149</v>
      </c>
      <c r="I270" s="501" t="s">
        <v>640</v>
      </c>
      <c r="J270" s="511" t="s">
        <v>1267</v>
      </c>
      <c r="K270" s="511"/>
      <c r="L270" s="511">
        <v>2800</v>
      </c>
      <c r="M270" s="511">
        <v>2254</v>
      </c>
      <c r="N270" s="511">
        <v>5054</v>
      </c>
    </row>
    <row r="271" spans="1:14">
      <c r="A271" s="511" t="s">
        <v>9</v>
      </c>
      <c r="B271" s="511" t="s">
        <v>9</v>
      </c>
      <c r="C271" s="511" t="s">
        <v>134</v>
      </c>
      <c r="D271" s="501">
        <v>2012</v>
      </c>
      <c r="E271" s="511" t="s">
        <v>26</v>
      </c>
      <c r="F271" s="511" t="s">
        <v>13</v>
      </c>
      <c r="G271" s="511" t="s">
        <v>633</v>
      </c>
      <c r="H271" s="517" t="s">
        <v>815</v>
      </c>
      <c r="I271" s="501" t="s">
        <v>642</v>
      </c>
      <c r="J271" s="511" t="s">
        <v>1267</v>
      </c>
      <c r="K271" s="511"/>
      <c r="L271" s="511">
        <v>2430</v>
      </c>
      <c r="M271" s="511">
        <v>1328</v>
      </c>
      <c r="N271" s="511">
        <v>3758</v>
      </c>
    </row>
    <row r="272" spans="1:14">
      <c r="A272" s="511" t="s">
        <v>9</v>
      </c>
      <c r="B272" s="511" t="s">
        <v>9</v>
      </c>
      <c r="C272" s="511" t="s">
        <v>134</v>
      </c>
      <c r="D272" s="501">
        <v>2012</v>
      </c>
      <c r="E272" s="511" t="s">
        <v>26</v>
      </c>
      <c r="F272" s="511" t="s">
        <v>13</v>
      </c>
      <c r="G272" s="511" t="s">
        <v>633</v>
      </c>
      <c r="H272" s="517" t="s">
        <v>1224</v>
      </c>
      <c r="I272" s="501" t="s">
        <v>655</v>
      </c>
      <c r="J272" s="511" t="s">
        <v>1267</v>
      </c>
      <c r="K272" s="511"/>
      <c r="L272" s="511"/>
      <c r="M272" s="511">
        <v>1196</v>
      </c>
      <c r="N272" s="511">
        <v>1196</v>
      </c>
    </row>
    <row r="273" spans="1:14">
      <c r="A273" s="511" t="s">
        <v>9</v>
      </c>
      <c r="B273" s="511" t="s">
        <v>9</v>
      </c>
      <c r="C273" s="511" t="s">
        <v>134</v>
      </c>
      <c r="D273" s="501">
        <v>2012</v>
      </c>
      <c r="E273" s="511" t="s">
        <v>26</v>
      </c>
      <c r="F273" s="511" t="s">
        <v>13</v>
      </c>
      <c r="G273" s="511" t="s">
        <v>633</v>
      </c>
      <c r="H273" s="517" t="s">
        <v>1225</v>
      </c>
      <c r="I273" s="501" t="s">
        <v>655</v>
      </c>
      <c r="J273" s="511" t="s">
        <v>1267</v>
      </c>
      <c r="K273" s="511"/>
      <c r="L273" s="511"/>
      <c r="M273" s="511">
        <v>2</v>
      </c>
      <c r="N273" s="511">
        <v>2</v>
      </c>
    </row>
    <row r="274" spans="1:14">
      <c r="A274" s="511" t="s">
        <v>9</v>
      </c>
      <c r="B274" s="511" t="s">
        <v>9</v>
      </c>
      <c r="C274" s="511" t="s">
        <v>134</v>
      </c>
      <c r="D274" s="501">
        <v>2012</v>
      </c>
      <c r="E274" s="511" t="s">
        <v>26</v>
      </c>
      <c r="F274" s="511" t="s">
        <v>13</v>
      </c>
      <c r="G274" s="511" t="s">
        <v>633</v>
      </c>
      <c r="H274" s="517" t="s">
        <v>1261</v>
      </c>
      <c r="I274" s="501" t="s">
        <v>642</v>
      </c>
      <c r="J274" s="511" t="s">
        <v>1267</v>
      </c>
      <c r="K274" s="511"/>
      <c r="L274" s="511">
        <v>200</v>
      </c>
      <c r="M274" s="511">
        <v>673</v>
      </c>
      <c r="N274" s="511">
        <v>873</v>
      </c>
    </row>
    <row r="275" spans="1:14">
      <c r="A275" s="511" t="s">
        <v>9</v>
      </c>
      <c r="B275" s="511" t="s">
        <v>9</v>
      </c>
      <c r="C275" s="511" t="s">
        <v>134</v>
      </c>
      <c r="D275" s="501">
        <v>2012</v>
      </c>
      <c r="E275" s="511" t="s">
        <v>26</v>
      </c>
      <c r="F275" s="511" t="s">
        <v>13</v>
      </c>
      <c r="G275" s="511" t="s">
        <v>633</v>
      </c>
      <c r="H275" s="517" t="s">
        <v>1232</v>
      </c>
      <c r="I275" s="501" t="s">
        <v>655</v>
      </c>
      <c r="J275" s="511" t="s">
        <v>1267</v>
      </c>
      <c r="K275" s="511"/>
      <c r="L275" s="511">
        <v>58</v>
      </c>
      <c r="M275" s="511">
        <v>20</v>
      </c>
      <c r="N275" s="511">
        <v>78</v>
      </c>
    </row>
    <row r="276" spans="1:14">
      <c r="A276" s="511" t="s">
        <v>9</v>
      </c>
      <c r="B276" s="511" t="s">
        <v>9</v>
      </c>
      <c r="C276" s="511" t="s">
        <v>134</v>
      </c>
      <c r="D276" s="501">
        <v>2012</v>
      </c>
      <c r="E276" s="511" t="s">
        <v>26</v>
      </c>
      <c r="F276" s="511" t="s">
        <v>13</v>
      </c>
      <c r="G276" s="511" t="s">
        <v>633</v>
      </c>
      <c r="H276" s="517" t="s">
        <v>1233</v>
      </c>
      <c r="I276" s="501" t="s">
        <v>655</v>
      </c>
      <c r="J276" s="511" t="s">
        <v>1267</v>
      </c>
      <c r="K276" s="511"/>
      <c r="L276" s="511"/>
      <c r="M276" s="511">
        <v>5</v>
      </c>
      <c r="N276" s="511">
        <v>5</v>
      </c>
    </row>
    <row r="277" spans="1:14">
      <c r="A277" s="511" t="s">
        <v>9</v>
      </c>
      <c r="B277" s="511" t="s">
        <v>9</v>
      </c>
      <c r="C277" s="511" t="s">
        <v>134</v>
      </c>
      <c r="D277" s="501">
        <v>2012</v>
      </c>
      <c r="E277" s="511" t="s">
        <v>26</v>
      </c>
      <c r="F277" s="511" t="s">
        <v>13</v>
      </c>
      <c r="G277" s="511" t="s">
        <v>633</v>
      </c>
      <c r="H277" s="517" t="s">
        <v>1235</v>
      </c>
      <c r="I277" s="501" t="s">
        <v>655</v>
      </c>
      <c r="J277" s="511" t="s">
        <v>1267</v>
      </c>
      <c r="K277" s="511"/>
      <c r="L277" s="511"/>
      <c r="M277" s="511">
        <v>10</v>
      </c>
      <c r="N277" s="511">
        <v>10</v>
      </c>
    </row>
    <row r="278" spans="1:14">
      <c r="A278" s="511" t="s">
        <v>9</v>
      </c>
      <c r="B278" s="511" t="s">
        <v>9</v>
      </c>
      <c r="C278" s="511" t="s">
        <v>134</v>
      </c>
      <c r="D278" s="501">
        <v>2012</v>
      </c>
      <c r="E278" s="511" t="s">
        <v>26</v>
      </c>
      <c r="F278" s="511" t="s">
        <v>13</v>
      </c>
      <c r="G278" s="511" t="s">
        <v>633</v>
      </c>
      <c r="H278" s="517" t="s">
        <v>903</v>
      </c>
      <c r="I278" s="501" t="s">
        <v>640</v>
      </c>
      <c r="J278" s="511" t="s">
        <v>1267</v>
      </c>
      <c r="K278" s="511"/>
      <c r="L278" s="511">
        <v>1691</v>
      </c>
      <c r="M278" s="511">
        <v>1278</v>
      </c>
      <c r="N278" s="511">
        <v>2969</v>
      </c>
    </row>
    <row r="279" spans="1:14">
      <c r="A279" s="511" t="s">
        <v>9</v>
      </c>
      <c r="B279" s="511" t="s">
        <v>9</v>
      </c>
      <c r="C279" s="511" t="s">
        <v>134</v>
      </c>
      <c r="D279" s="501">
        <v>2012</v>
      </c>
      <c r="E279" s="511" t="s">
        <v>26</v>
      </c>
      <c r="F279" s="511" t="s">
        <v>13</v>
      </c>
      <c r="G279" s="511" t="s">
        <v>633</v>
      </c>
      <c r="H279" s="517" t="s">
        <v>819</v>
      </c>
      <c r="I279" s="501" t="s">
        <v>642</v>
      </c>
      <c r="J279" s="511" t="s">
        <v>1267</v>
      </c>
      <c r="K279" s="511"/>
      <c r="L279" s="511">
        <v>35</v>
      </c>
      <c r="M279" s="511">
        <v>401</v>
      </c>
      <c r="N279" s="511">
        <v>436</v>
      </c>
    </row>
    <row r="280" spans="1:14">
      <c r="A280" s="511" t="s">
        <v>9</v>
      </c>
      <c r="B280" s="511" t="s">
        <v>9</v>
      </c>
      <c r="C280" s="511" t="s">
        <v>134</v>
      </c>
      <c r="D280" s="501">
        <v>2012</v>
      </c>
      <c r="E280" s="511" t="s">
        <v>26</v>
      </c>
      <c r="F280" s="511" t="s">
        <v>13</v>
      </c>
      <c r="G280" s="511" t="s">
        <v>633</v>
      </c>
      <c r="H280" s="517" t="s">
        <v>152</v>
      </c>
      <c r="I280" s="501" t="s">
        <v>640</v>
      </c>
      <c r="J280" s="511" t="s">
        <v>1267</v>
      </c>
      <c r="K280" s="511"/>
      <c r="L280" s="511">
        <v>43</v>
      </c>
      <c r="M280" s="511">
        <v>91</v>
      </c>
      <c r="N280" s="511">
        <v>134</v>
      </c>
    </row>
    <row r="281" spans="1:14">
      <c r="A281" s="511" t="s">
        <v>9</v>
      </c>
      <c r="B281" s="511" t="s">
        <v>9</v>
      </c>
      <c r="C281" s="511" t="s">
        <v>134</v>
      </c>
      <c r="D281" s="501">
        <v>2012</v>
      </c>
      <c r="E281" s="511" t="s">
        <v>26</v>
      </c>
      <c r="F281" s="511" t="s">
        <v>13</v>
      </c>
      <c r="G281" s="511" t="s">
        <v>633</v>
      </c>
      <c r="H281" s="517" t="s">
        <v>821</v>
      </c>
      <c r="I281" s="501" t="s">
        <v>655</v>
      </c>
      <c r="J281" s="511" t="s">
        <v>1267</v>
      </c>
      <c r="K281" s="511"/>
      <c r="L281" s="511">
        <v>608</v>
      </c>
      <c r="M281" s="511">
        <v>389</v>
      </c>
      <c r="N281" s="511">
        <v>997</v>
      </c>
    </row>
    <row r="282" spans="1:14">
      <c r="A282" s="511" t="s">
        <v>9</v>
      </c>
      <c r="B282" s="511" t="s">
        <v>9</v>
      </c>
      <c r="C282" s="511" t="s">
        <v>134</v>
      </c>
      <c r="D282" s="501">
        <v>2012</v>
      </c>
      <c r="E282" s="511" t="s">
        <v>26</v>
      </c>
      <c r="F282" s="511" t="s">
        <v>13</v>
      </c>
      <c r="G282" s="511" t="s">
        <v>633</v>
      </c>
      <c r="H282" s="517" t="s">
        <v>1237</v>
      </c>
      <c r="I282" s="501" t="s">
        <v>655</v>
      </c>
      <c r="J282" s="511" t="s">
        <v>1267</v>
      </c>
      <c r="K282" s="511"/>
      <c r="L282" s="511">
        <v>42</v>
      </c>
      <c r="M282" s="511">
        <v>9</v>
      </c>
      <c r="N282" s="511">
        <v>51</v>
      </c>
    </row>
    <row r="283" spans="1:14">
      <c r="A283" s="511" t="s">
        <v>9</v>
      </c>
      <c r="B283" s="511" t="s">
        <v>9</v>
      </c>
      <c r="C283" s="511" t="s">
        <v>134</v>
      </c>
      <c r="D283" s="501">
        <v>2012</v>
      </c>
      <c r="E283" s="511" t="s">
        <v>26</v>
      </c>
      <c r="F283" s="511" t="s">
        <v>13</v>
      </c>
      <c r="G283" s="511" t="s">
        <v>633</v>
      </c>
      <c r="H283" s="517" t="s">
        <v>1100</v>
      </c>
      <c r="I283" s="501" t="s">
        <v>655</v>
      </c>
      <c r="J283" s="511" t="s">
        <v>1267</v>
      </c>
      <c r="K283" s="511"/>
      <c r="L283" s="511"/>
      <c r="M283" s="511">
        <v>3</v>
      </c>
      <c r="N283" s="511">
        <v>3</v>
      </c>
    </row>
    <row r="284" spans="1:14">
      <c r="A284" s="511" t="s">
        <v>9</v>
      </c>
      <c r="B284" s="511" t="s">
        <v>9</v>
      </c>
      <c r="C284" s="511" t="s">
        <v>134</v>
      </c>
      <c r="D284" s="501">
        <v>2012</v>
      </c>
      <c r="E284" s="511" t="s">
        <v>26</v>
      </c>
      <c r="F284" s="511" t="s">
        <v>13</v>
      </c>
      <c r="G284" s="511" t="s">
        <v>633</v>
      </c>
      <c r="H284" s="517" t="s">
        <v>1239</v>
      </c>
      <c r="I284" s="501" t="s">
        <v>655</v>
      </c>
      <c r="J284" s="511" t="s">
        <v>1267</v>
      </c>
      <c r="K284" s="511"/>
      <c r="L284" s="511"/>
      <c r="M284" s="511">
        <v>1</v>
      </c>
      <c r="N284" s="511">
        <v>1</v>
      </c>
    </row>
    <row r="285" spans="1:14">
      <c r="A285" s="511" t="s">
        <v>9</v>
      </c>
      <c r="B285" s="511" t="s">
        <v>9</v>
      </c>
      <c r="C285" s="511" t="s">
        <v>134</v>
      </c>
      <c r="D285" s="501">
        <v>2012</v>
      </c>
      <c r="E285" s="511" t="s">
        <v>26</v>
      </c>
      <c r="F285" s="511" t="s">
        <v>13</v>
      </c>
      <c r="G285" s="511" t="s">
        <v>633</v>
      </c>
      <c r="H285" s="517" t="s">
        <v>1243</v>
      </c>
      <c r="I285" s="501" t="s">
        <v>655</v>
      </c>
      <c r="J285" s="511" t="s">
        <v>1267</v>
      </c>
      <c r="K285" s="511"/>
      <c r="L285" s="511"/>
      <c r="M285" s="511">
        <v>3</v>
      </c>
      <c r="N285" s="511">
        <v>3</v>
      </c>
    </row>
    <row r="286" spans="1:14">
      <c r="A286" s="511" t="s">
        <v>9</v>
      </c>
      <c r="B286" s="511" t="s">
        <v>9</v>
      </c>
      <c r="C286" s="511" t="s">
        <v>134</v>
      </c>
      <c r="D286" s="501">
        <v>2012</v>
      </c>
      <c r="E286" s="511" t="s">
        <v>26</v>
      </c>
      <c r="F286" s="511" t="s">
        <v>13</v>
      </c>
      <c r="G286" s="511" t="s">
        <v>633</v>
      </c>
      <c r="H286" s="517" t="s">
        <v>723</v>
      </c>
      <c r="I286" s="501" t="s">
        <v>655</v>
      </c>
      <c r="J286" s="511" t="s">
        <v>1267</v>
      </c>
      <c r="K286" s="511"/>
      <c r="L286" s="511"/>
      <c r="M286" s="511">
        <v>3</v>
      </c>
      <c r="N286" s="511">
        <v>3</v>
      </c>
    </row>
    <row r="287" spans="1:14">
      <c r="A287" s="511" t="s">
        <v>9</v>
      </c>
      <c r="B287" s="511" t="s">
        <v>9</v>
      </c>
      <c r="C287" s="511" t="s">
        <v>134</v>
      </c>
      <c r="D287" s="501">
        <v>2012</v>
      </c>
      <c r="E287" s="511" t="s">
        <v>26</v>
      </c>
      <c r="F287" s="511" t="s">
        <v>13</v>
      </c>
      <c r="G287" s="511" t="s">
        <v>633</v>
      </c>
      <c r="H287" s="517" t="s">
        <v>135</v>
      </c>
      <c r="I287" s="501" t="s">
        <v>640</v>
      </c>
      <c r="J287" s="511" t="s">
        <v>1267</v>
      </c>
      <c r="K287" s="511"/>
      <c r="L287" s="511">
        <v>1451</v>
      </c>
      <c r="M287" s="511">
        <v>730</v>
      </c>
      <c r="N287" s="511">
        <v>2181</v>
      </c>
    </row>
    <row r="288" spans="1:14">
      <c r="A288" s="511" t="s">
        <v>9</v>
      </c>
      <c r="B288" s="511" t="s">
        <v>9</v>
      </c>
      <c r="C288" s="511" t="s">
        <v>134</v>
      </c>
      <c r="D288" s="501">
        <v>2012</v>
      </c>
      <c r="E288" s="511" t="s">
        <v>26</v>
      </c>
      <c r="F288" s="511" t="s">
        <v>13</v>
      </c>
      <c r="G288" s="511" t="s">
        <v>633</v>
      </c>
      <c r="H288" s="517" t="s">
        <v>829</v>
      </c>
      <c r="I288" s="501" t="s">
        <v>655</v>
      </c>
      <c r="J288" s="511" t="s">
        <v>1267</v>
      </c>
      <c r="K288" s="511"/>
      <c r="L288" s="511">
        <v>35</v>
      </c>
      <c r="M288" s="511"/>
      <c r="N288" s="511">
        <v>35</v>
      </c>
    </row>
    <row r="289" spans="1:14">
      <c r="A289" s="511" t="s">
        <v>9</v>
      </c>
      <c r="B289" s="511" t="s">
        <v>9</v>
      </c>
      <c r="C289" s="511" t="s">
        <v>134</v>
      </c>
      <c r="D289" s="501">
        <v>2012</v>
      </c>
      <c r="E289" s="511" t="s">
        <v>26</v>
      </c>
      <c r="F289" s="511" t="s">
        <v>13</v>
      </c>
      <c r="G289" s="511" t="s">
        <v>633</v>
      </c>
      <c r="H289" s="517" t="s">
        <v>788</v>
      </c>
      <c r="I289" s="501" t="s">
        <v>640</v>
      </c>
      <c r="J289" s="511" t="s">
        <v>1267</v>
      </c>
      <c r="K289" s="511"/>
      <c r="L289" s="511">
        <v>697</v>
      </c>
      <c r="M289" s="511">
        <v>124</v>
      </c>
      <c r="N289" s="511">
        <v>821</v>
      </c>
    </row>
    <row r="290" spans="1:14">
      <c r="A290" s="511" t="s">
        <v>9</v>
      </c>
      <c r="B290" s="511" t="s">
        <v>9</v>
      </c>
      <c r="C290" s="511" t="s">
        <v>134</v>
      </c>
      <c r="D290" s="501">
        <v>2012</v>
      </c>
      <c r="E290" s="511" t="s">
        <v>26</v>
      </c>
      <c r="F290" s="511" t="s">
        <v>13</v>
      </c>
      <c r="G290" s="511" t="s">
        <v>633</v>
      </c>
      <c r="H290" s="517" t="s">
        <v>899</v>
      </c>
      <c r="I290" s="501" t="s">
        <v>642</v>
      </c>
      <c r="J290" s="511" t="s">
        <v>1267</v>
      </c>
      <c r="K290" s="511"/>
      <c r="L290" s="511">
        <v>105</v>
      </c>
      <c r="M290" s="511">
        <v>1</v>
      </c>
      <c r="N290" s="511">
        <v>106</v>
      </c>
    </row>
    <row r="291" spans="1:14">
      <c r="A291" s="511" t="s">
        <v>9</v>
      </c>
      <c r="B291" s="511" t="s">
        <v>9</v>
      </c>
      <c r="C291" s="511" t="s">
        <v>134</v>
      </c>
      <c r="D291" s="501">
        <v>2012</v>
      </c>
      <c r="E291" s="511" t="s">
        <v>26</v>
      </c>
      <c r="F291" s="511" t="s">
        <v>13</v>
      </c>
      <c r="G291" s="511" t="s">
        <v>633</v>
      </c>
      <c r="H291" s="517" t="s">
        <v>1265</v>
      </c>
      <c r="I291" s="501" t="s">
        <v>640</v>
      </c>
      <c r="J291" s="511" t="s">
        <v>1267</v>
      </c>
      <c r="K291" s="511"/>
      <c r="L291" s="511"/>
      <c r="M291" s="511">
        <v>4</v>
      </c>
      <c r="N291" s="511">
        <v>4</v>
      </c>
    </row>
    <row r="292" spans="1:14">
      <c r="A292" s="511" t="s">
        <v>9</v>
      </c>
      <c r="B292" s="511" t="s">
        <v>9</v>
      </c>
      <c r="C292" s="511" t="s">
        <v>134</v>
      </c>
      <c r="D292" s="501">
        <v>2012</v>
      </c>
      <c r="E292" s="511" t="s">
        <v>26</v>
      </c>
      <c r="F292" s="511" t="s">
        <v>13</v>
      </c>
      <c r="G292" s="511" t="s">
        <v>633</v>
      </c>
      <c r="H292" s="517" t="s">
        <v>1195</v>
      </c>
      <c r="I292" s="501" t="s">
        <v>640</v>
      </c>
      <c r="J292" s="511" t="s">
        <v>1267</v>
      </c>
      <c r="K292" s="511"/>
      <c r="L292" s="511"/>
      <c r="M292" s="511">
        <v>1</v>
      </c>
      <c r="N292" s="511">
        <v>1</v>
      </c>
    </row>
    <row r="293" spans="1:14">
      <c r="A293" s="511" t="s">
        <v>9</v>
      </c>
      <c r="B293" s="511" t="s">
        <v>9</v>
      </c>
      <c r="C293" s="511" t="s">
        <v>134</v>
      </c>
      <c r="D293" s="501">
        <v>2012</v>
      </c>
      <c r="E293" s="511" t="s">
        <v>26</v>
      </c>
      <c r="F293" s="511" t="s">
        <v>13</v>
      </c>
      <c r="G293" s="511" t="s">
        <v>633</v>
      </c>
      <c r="H293" s="517" t="s">
        <v>832</v>
      </c>
      <c r="I293" s="501" t="s">
        <v>642</v>
      </c>
      <c r="J293" s="511" t="s">
        <v>1267</v>
      </c>
      <c r="K293" s="511"/>
      <c r="L293" s="511">
        <v>7</v>
      </c>
      <c r="M293" s="511">
        <v>1</v>
      </c>
      <c r="N293" s="511">
        <v>8</v>
      </c>
    </row>
    <row r="294" spans="1:14">
      <c r="A294" s="511" t="s">
        <v>9</v>
      </c>
      <c r="B294" s="511" t="s">
        <v>9</v>
      </c>
      <c r="C294" s="511" t="s">
        <v>134</v>
      </c>
      <c r="D294" s="501">
        <v>2012</v>
      </c>
      <c r="E294" s="511" t="s">
        <v>26</v>
      </c>
      <c r="F294" s="511" t="s">
        <v>13</v>
      </c>
      <c r="G294" s="511" t="s">
        <v>633</v>
      </c>
      <c r="H294" s="517" t="s">
        <v>732</v>
      </c>
      <c r="I294" s="501" t="s">
        <v>640</v>
      </c>
      <c r="J294" s="511" t="s">
        <v>1267</v>
      </c>
      <c r="K294" s="511"/>
      <c r="L294" s="511"/>
      <c r="M294" s="511">
        <v>4</v>
      </c>
      <c r="N294" s="511">
        <v>4</v>
      </c>
    </row>
    <row r="295" spans="1:14">
      <c r="A295" s="511" t="s">
        <v>9</v>
      </c>
      <c r="B295" s="511" t="s">
        <v>9</v>
      </c>
      <c r="C295" s="511" t="s">
        <v>134</v>
      </c>
      <c r="D295" s="501">
        <v>2012</v>
      </c>
      <c r="E295" s="511" t="s">
        <v>26</v>
      </c>
      <c r="F295" s="511" t="s">
        <v>13</v>
      </c>
      <c r="G295" s="511" t="s">
        <v>633</v>
      </c>
      <c r="H295" s="517" t="s">
        <v>133</v>
      </c>
      <c r="I295" s="501" t="s">
        <v>640</v>
      </c>
      <c r="J295" s="511" t="s">
        <v>1267</v>
      </c>
      <c r="K295" s="511"/>
      <c r="L295" s="511">
        <v>4</v>
      </c>
      <c r="M295" s="511"/>
      <c r="N295" s="511">
        <v>4</v>
      </c>
    </row>
    <row r="296" spans="1:14">
      <c r="A296" s="511" t="s">
        <v>9</v>
      </c>
      <c r="B296" s="511" t="s">
        <v>9</v>
      </c>
      <c r="C296" s="511" t="s">
        <v>134</v>
      </c>
      <c r="D296" s="501">
        <v>2012</v>
      </c>
      <c r="E296" s="511" t="s">
        <v>26</v>
      </c>
      <c r="F296" s="511" t="s">
        <v>13</v>
      </c>
      <c r="G296" s="511" t="s">
        <v>633</v>
      </c>
      <c r="H296" s="517" t="s">
        <v>834</v>
      </c>
      <c r="I296" s="501" t="s">
        <v>640</v>
      </c>
      <c r="J296" s="511" t="s">
        <v>1267</v>
      </c>
      <c r="K296" s="511"/>
      <c r="L296" s="511"/>
      <c r="M296" s="511">
        <v>136</v>
      </c>
      <c r="N296" s="511">
        <v>136</v>
      </c>
    </row>
    <row r="297" spans="1:14">
      <c r="A297" s="511" t="s">
        <v>9</v>
      </c>
      <c r="B297" s="511" t="s">
        <v>9</v>
      </c>
      <c r="C297" s="511" t="s">
        <v>134</v>
      </c>
      <c r="D297" s="501">
        <v>2012</v>
      </c>
      <c r="E297" s="511" t="s">
        <v>26</v>
      </c>
      <c r="F297" s="511" t="s">
        <v>13</v>
      </c>
      <c r="G297" s="511" t="s">
        <v>633</v>
      </c>
      <c r="H297" s="517" t="s">
        <v>1253</v>
      </c>
      <c r="I297" s="501" t="s">
        <v>655</v>
      </c>
      <c r="J297" s="511" t="s">
        <v>1267</v>
      </c>
      <c r="K297" s="511"/>
      <c r="L297" s="511"/>
      <c r="M297" s="511">
        <v>1</v>
      </c>
      <c r="N297" s="511">
        <v>1</v>
      </c>
    </row>
    <row r="298" spans="1:14">
      <c r="A298" s="511" t="s">
        <v>9</v>
      </c>
      <c r="B298" s="511" t="s">
        <v>9</v>
      </c>
      <c r="C298" s="511" t="s">
        <v>134</v>
      </c>
      <c r="D298" s="501">
        <v>2012</v>
      </c>
      <c r="E298" s="511" t="s">
        <v>26</v>
      </c>
      <c r="F298" s="511" t="s">
        <v>13</v>
      </c>
      <c r="G298" s="511" t="s">
        <v>633</v>
      </c>
      <c r="H298" s="517" t="s">
        <v>1254</v>
      </c>
      <c r="I298" s="501" t="s">
        <v>655</v>
      </c>
      <c r="J298" s="511" t="s">
        <v>1267</v>
      </c>
      <c r="K298" s="511"/>
      <c r="L298" s="511"/>
      <c r="M298" s="511">
        <v>1</v>
      </c>
      <c r="N298" s="511">
        <v>1</v>
      </c>
    </row>
    <row r="299" spans="1:14">
      <c r="A299" s="511" t="s">
        <v>9</v>
      </c>
      <c r="B299" s="511" t="s">
        <v>9</v>
      </c>
      <c r="C299" s="511" t="s">
        <v>134</v>
      </c>
      <c r="D299" s="501">
        <v>2012</v>
      </c>
      <c r="E299" s="511" t="s">
        <v>26</v>
      </c>
      <c r="F299" s="511" t="s">
        <v>13</v>
      </c>
      <c r="G299" s="511" t="s">
        <v>633</v>
      </c>
      <c r="H299" s="517" t="s">
        <v>1266</v>
      </c>
      <c r="I299" s="501" t="s">
        <v>642</v>
      </c>
      <c r="J299" s="511" t="s">
        <v>1267</v>
      </c>
      <c r="K299" s="511"/>
      <c r="L299" s="511"/>
      <c r="M299" s="511">
        <v>111</v>
      </c>
      <c r="N299" s="511">
        <v>111</v>
      </c>
    </row>
    <row r="300" spans="1:14">
      <c r="A300" s="511" t="s">
        <v>9</v>
      </c>
      <c r="B300" s="511" t="s">
        <v>9</v>
      </c>
      <c r="C300" s="511" t="s">
        <v>134</v>
      </c>
      <c r="D300" s="501">
        <v>2012</v>
      </c>
      <c r="E300" s="511" t="s">
        <v>26</v>
      </c>
      <c r="F300" s="511" t="s">
        <v>13</v>
      </c>
      <c r="G300" s="511" t="s">
        <v>633</v>
      </c>
      <c r="H300" s="517" t="s">
        <v>1256</v>
      </c>
      <c r="I300" s="501" t="s">
        <v>655</v>
      </c>
      <c r="J300" s="511" t="s">
        <v>1267</v>
      </c>
      <c r="K300" s="511"/>
      <c r="L300" s="511"/>
      <c r="M300" s="511">
        <v>3</v>
      </c>
      <c r="N300" s="511">
        <v>3</v>
      </c>
    </row>
    <row r="301" spans="1:14">
      <c r="A301" s="511" t="s">
        <v>9</v>
      </c>
      <c r="B301" s="511" t="s">
        <v>9</v>
      </c>
      <c r="C301" s="511" t="s">
        <v>134</v>
      </c>
      <c r="D301" s="501">
        <v>2012</v>
      </c>
      <c r="E301" s="511" t="s">
        <v>26</v>
      </c>
      <c r="F301" s="511" t="s">
        <v>13</v>
      </c>
      <c r="G301" s="511" t="s">
        <v>633</v>
      </c>
      <c r="H301" s="517" t="s">
        <v>743</v>
      </c>
      <c r="I301" s="501" t="s">
        <v>655</v>
      </c>
      <c r="J301" s="511" t="s">
        <v>1267</v>
      </c>
      <c r="K301" s="511"/>
      <c r="L301" s="511"/>
      <c r="M301" s="511">
        <v>4</v>
      </c>
      <c r="N301" s="511">
        <v>4</v>
      </c>
    </row>
    <row r="302" spans="1:14">
      <c r="A302" s="511" t="s">
        <v>9</v>
      </c>
      <c r="B302" s="511" t="s">
        <v>9</v>
      </c>
      <c r="C302" s="511" t="s">
        <v>134</v>
      </c>
      <c r="D302" s="501">
        <v>2012</v>
      </c>
      <c r="E302" s="511" t="s">
        <v>26</v>
      </c>
      <c r="F302" s="511" t="s">
        <v>13</v>
      </c>
      <c r="G302" s="511" t="s">
        <v>633</v>
      </c>
      <c r="H302" s="517" t="s">
        <v>1253</v>
      </c>
      <c r="I302" s="501" t="s">
        <v>655</v>
      </c>
      <c r="J302" s="511" t="s">
        <v>1267</v>
      </c>
      <c r="K302" s="511"/>
      <c r="L302" s="511">
        <v>106</v>
      </c>
      <c r="M302" s="511">
        <v>308</v>
      </c>
      <c r="N302" s="511">
        <v>414</v>
      </c>
    </row>
    <row r="303" spans="1:14">
      <c r="A303" s="511" t="s">
        <v>9</v>
      </c>
      <c r="B303" s="511" t="s">
        <v>9</v>
      </c>
      <c r="C303" s="511" t="s">
        <v>134</v>
      </c>
      <c r="D303" s="501">
        <v>2012</v>
      </c>
      <c r="E303" s="511" t="s">
        <v>26</v>
      </c>
      <c r="F303" s="511" t="s">
        <v>13</v>
      </c>
      <c r="G303" s="511" t="s">
        <v>633</v>
      </c>
      <c r="H303" s="517" t="s">
        <v>1254</v>
      </c>
      <c r="I303" s="501" t="s">
        <v>655</v>
      </c>
      <c r="J303" s="511" t="s">
        <v>1267</v>
      </c>
      <c r="K303" s="511"/>
      <c r="L303" s="511"/>
      <c r="M303" s="511">
        <v>1</v>
      </c>
      <c r="N303" s="511">
        <v>1</v>
      </c>
    </row>
    <row r="304" spans="1:14">
      <c r="A304" s="511" t="s">
        <v>9</v>
      </c>
      <c r="B304" s="511" t="s">
        <v>9</v>
      </c>
      <c r="C304" s="511" t="s">
        <v>134</v>
      </c>
      <c r="D304" s="501">
        <v>2012</v>
      </c>
      <c r="E304" s="511" t="s">
        <v>26</v>
      </c>
      <c r="F304" s="511" t="s">
        <v>13</v>
      </c>
      <c r="G304" s="511" t="s">
        <v>633</v>
      </c>
      <c r="H304" s="517" t="s">
        <v>1266</v>
      </c>
      <c r="I304" s="501" t="s">
        <v>642</v>
      </c>
      <c r="J304" s="511" t="s">
        <v>1267</v>
      </c>
      <c r="K304" s="511"/>
      <c r="L304" s="511"/>
      <c r="M304" s="511">
        <v>175</v>
      </c>
      <c r="N304" s="511">
        <v>175</v>
      </c>
    </row>
    <row r="305" spans="1:14">
      <c r="A305" s="511" t="s">
        <v>9</v>
      </c>
      <c r="B305" s="511" t="s">
        <v>9</v>
      </c>
      <c r="C305" s="511" t="s">
        <v>134</v>
      </c>
      <c r="D305" s="501">
        <v>2012</v>
      </c>
      <c r="E305" s="511" t="s">
        <v>26</v>
      </c>
      <c r="F305" s="511" t="s">
        <v>13</v>
      </c>
      <c r="G305" s="511" t="s">
        <v>633</v>
      </c>
      <c r="H305" s="517" t="s">
        <v>1256</v>
      </c>
      <c r="I305" s="501" t="s">
        <v>655</v>
      </c>
      <c r="J305" s="511" t="s">
        <v>1267</v>
      </c>
      <c r="K305" s="511"/>
      <c r="L305" s="511"/>
      <c r="M305" s="511">
        <v>6</v>
      </c>
      <c r="N305" s="511">
        <v>6</v>
      </c>
    </row>
    <row r="306" spans="1:14">
      <c r="A306" s="511" t="s">
        <v>9</v>
      </c>
      <c r="B306" s="511" t="s">
        <v>9</v>
      </c>
      <c r="C306" s="511" t="s">
        <v>134</v>
      </c>
      <c r="D306" s="501">
        <v>2012</v>
      </c>
      <c r="E306" s="511" t="s">
        <v>26</v>
      </c>
      <c r="F306" s="511" t="s">
        <v>13</v>
      </c>
      <c r="G306" s="511" t="s">
        <v>633</v>
      </c>
      <c r="H306" s="517" t="s">
        <v>1258</v>
      </c>
      <c r="I306" s="501" t="s">
        <v>655</v>
      </c>
      <c r="J306" s="511" t="s">
        <v>1267</v>
      </c>
      <c r="K306" s="511"/>
      <c r="L306" s="511"/>
      <c r="M306" s="511">
        <v>1</v>
      </c>
      <c r="N306" s="511">
        <v>1</v>
      </c>
    </row>
    <row r="307" spans="1:14">
      <c r="A307" s="511" t="s">
        <v>9</v>
      </c>
      <c r="B307" s="511" t="s">
        <v>9</v>
      </c>
      <c r="C307" s="511" t="s">
        <v>134</v>
      </c>
      <c r="D307" s="501">
        <v>2012</v>
      </c>
      <c r="E307" s="511" t="s">
        <v>26</v>
      </c>
      <c r="F307" s="511" t="s">
        <v>13</v>
      </c>
      <c r="G307" s="511" t="s">
        <v>633</v>
      </c>
      <c r="H307" s="517" t="s">
        <v>743</v>
      </c>
      <c r="I307" s="501" t="s">
        <v>655</v>
      </c>
      <c r="J307" s="511" t="s">
        <v>1267</v>
      </c>
      <c r="K307" s="511"/>
      <c r="L307" s="511"/>
      <c r="M307" s="511">
        <v>4</v>
      </c>
      <c r="N307" s="511">
        <v>4</v>
      </c>
    </row>
    <row r="308" spans="1:14">
      <c r="A308" s="511" t="s">
        <v>9</v>
      </c>
      <c r="B308" s="511" t="s">
        <v>9</v>
      </c>
      <c r="C308" s="511" t="s">
        <v>134</v>
      </c>
      <c r="D308" s="501">
        <v>2012</v>
      </c>
      <c r="E308" s="511" t="s">
        <v>26</v>
      </c>
      <c r="F308" s="511" t="s">
        <v>13</v>
      </c>
      <c r="G308" s="511" t="s">
        <v>637</v>
      </c>
      <c r="H308" s="517" t="s">
        <v>1200</v>
      </c>
      <c r="I308" s="501" t="s">
        <v>655</v>
      </c>
      <c r="J308" s="511" t="s">
        <v>513</v>
      </c>
      <c r="K308" s="511"/>
      <c r="L308" s="511"/>
      <c r="M308" s="511">
        <v>2</v>
      </c>
      <c r="N308" s="511">
        <v>2</v>
      </c>
    </row>
    <row r="309" spans="1:14">
      <c r="A309" s="511" t="s">
        <v>9</v>
      </c>
      <c r="B309" s="511" t="s">
        <v>9</v>
      </c>
      <c r="C309" s="511" t="s">
        <v>134</v>
      </c>
      <c r="D309" s="501">
        <v>2012</v>
      </c>
      <c r="E309" s="511" t="s">
        <v>26</v>
      </c>
      <c r="F309" s="511" t="s">
        <v>13</v>
      </c>
      <c r="G309" s="511" t="s">
        <v>637</v>
      </c>
      <c r="H309" s="517" t="s">
        <v>1206</v>
      </c>
      <c r="I309" s="501" t="s">
        <v>655</v>
      </c>
      <c r="J309" s="511" t="s">
        <v>513</v>
      </c>
      <c r="K309" s="511"/>
      <c r="L309" s="511"/>
      <c r="M309" s="511">
        <v>32</v>
      </c>
      <c r="N309" s="511">
        <v>32</v>
      </c>
    </row>
    <row r="310" spans="1:14">
      <c r="A310" s="511" t="s">
        <v>9</v>
      </c>
      <c r="B310" s="511" t="s">
        <v>9</v>
      </c>
      <c r="C310" s="511" t="s">
        <v>134</v>
      </c>
      <c r="D310" s="501">
        <v>2012</v>
      </c>
      <c r="E310" s="511" t="s">
        <v>26</v>
      </c>
      <c r="F310" s="511" t="s">
        <v>13</v>
      </c>
      <c r="G310" s="511" t="s">
        <v>637</v>
      </c>
      <c r="H310" s="517" t="s">
        <v>1208</v>
      </c>
      <c r="I310" s="501" t="s">
        <v>655</v>
      </c>
      <c r="J310" s="511" t="s">
        <v>513</v>
      </c>
      <c r="K310" s="511"/>
      <c r="L310" s="511"/>
      <c r="M310" s="511">
        <v>1</v>
      </c>
      <c r="N310" s="511">
        <v>1</v>
      </c>
    </row>
    <row r="311" spans="1:14">
      <c r="A311" s="511" t="s">
        <v>9</v>
      </c>
      <c r="B311" s="511" t="s">
        <v>9</v>
      </c>
      <c r="C311" s="511" t="s">
        <v>134</v>
      </c>
      <c r="D311" s="501">
        <v>2012</v>
      </c>
      <c r="E311" s="511" t="s">
        <v>26</v>
      </c>
      <c r="F311" s="511" t="s">
        <v>13</v>
      </c>
      <c r="G311" s="511" t="s">
        <v>637</v>
      </c>
      <c r="H311" s="517" t="s">
        <v>1209</v>
      </c>
      <c r="I311" s="501" t="s">
        <v>655</v>
      </c>
      <c r="J311" s="511" t="s">
        <v>513</v>
      </c>
      <c r="K311" s="511"/>
      <c r="L311" s="511"/>
      <c r="M311" s="511">
        <v>7</v>
      </c>
      <c r="N311" s="511">
        <v>7</v>
      </c>
    </row>
    <row r="312" spans="1:14">
      <c r="A312" s="511" t="s">
        <v>9</v>
      </c>
      <c r="B312" s="511" t="s">
        <v>9</v>
      </c>
      <c r="C312" s="511" t="s">
        <v>134</v>
      </c>
      <c r="D312" s="501">
        <v>2012</v>
      </c>
      <c r="E312" s="511" t="s">
        <v>26</v>
      </c>
      <c r="F312" s="511" t="s">
        <v>13</v>
      </c>
      <c r="G312" s="511" t="s">
        <v>637</v>
      </c>
      <c r="H312" s="517" t="s">
        <v>1210</v>
      </c>
      <c r="I312" s="501" t="s">
        <v>655</v>
      </c>
      <c r="J312" s="511" t="s">
        <v>513</v>
      </c>
      <c r="K312" s="511"/>
      <c r="L312" s="511"/>
      <c r="M312" s="511">
        <v>44</v>
      </c>
      <c r="N312" s="511">
        <v>44</v>
      </c>
    </row>
    <row r="313" spans="1:14">
      <c r="A313" s="511" t="s">
        <v>9</v>
      </c>
      <c r="B313" s="511" t="s">
        <v>9</v>
      </c>
      <c r="C313" s="511" t="s">
        <v>134</v>
      </c>
      <c r="D313" s="501">
        <v>2012</v>
      </c>
      <c r="E313" s="511" t="s">
        <v>26</v>
      </c>
      <c r="F313" s="511" t="s">
        <v>13</v>
      </c>
      <c r="G313" s="511" t="s">
        <v>637</v>
      </c>
      <c r="H313" s="517" t="s">
        <v>1212</v>
      </c>
      <c r="I313" s="501" t="s">
        <v>655</v>
      </c>
      <c r="J313" s="511" t="s">
        <v>513</v>
      </c>
      <c r="K313" s="511"/>
      <c r="L313" s="511">
        <v>1</v>
      </c>
      <c r="M313" s="511"/>
      <c r="N313" s="511">
        <v>1</v>
      </c>
    </row>
    <row r="314" spans="1:14">
      <c r="A314" s="511" t="s">
        <v>9</v>
      </c>
      <c r="B314" s="511" t="s">
        <v>9</v>
      </c>
      <c r="C314" s="511" t="s">
        <v>134</v>
      </c>
      <c r="D314" s="501">
        <v>2012</v>
      </c>
      <c r="E314" s="511" t="s">
        <v>26</v>
      </c>
      <c r="F314" s="511" t="s">
        <v>13</v>
      </c>
      <c r="G314" s="511" t="s">
        <v>637</v>
      </c>
      <c r="H314" s="517" t="s">
        <v>811</v>
      </c>
      <c r="I314" s="501" t="s">
        <v>640</v>
      </c>
      <c r="J314" s="511" t="s">
        <v>513</v>
      </c>
      <c r="K314" s="511"/>
      <c r="L314" s="511">
        <v>8</v>
      </c>
      <c r="M314" s="511">
        <v>15</v>
      </c>
      <c r="N314" s="511">
        <v>23</v>
      </c>
    </row>
    <row r="315" spans="1:14">
      <c r="A315" s="511" t="s">
        <v>9</v>
      </c>
      <c r="B315" s="511" t="s">
        <v>9</v>
      </c>
      <c r="C315" s="511" t="s">
        <v>134</v>
      </c>
      <c r="D315" s="501">
        <v>2012</v>
      </c>
      <c r="E315" s="511" t="s">
        <v>26</v>
      </c>
      <c r="F315" s="511" t="s">
        <v>13</v>
      </c>
      <c r="G315" s="511" t="s">
        <v>637</v>
      </c>
      <c r="H315" s="517" t="s">
        <v>1192</v>
      </c>
      <c r="I315" s="501" t="s">
        <v>655</v>
      </c>
      <c r="J315" s="511" t="s">
        <v>513</v>
      </c>
      <c r="K315" s="511"/>
      <c r="L315" s="511"/>
      <c r="M315" s="511">
        <v>6</v>
      </c>
      <c r="N315" s="511">
        <v>6</v>
      </c>
    </row>
    <row r="316" spans="1:14">
      <c r="A316" s="511" t="s">
        <v>9</v>
      </c>
      <c r="B316" s="511" t="s">
        <v>9</v>
      </c>
      <c r="C316" s="511" t="s">
        <v>134</v>
      </c>
      <c r="D316" s="501">
        <v>2012</v>
      </c>
      <c r="E316" s="511" t="s">
        <v>26</v>
      </c>
      <c r="F316" s="511" t="s">
        <v>13</v>
      </c>
      <c r="G316" s="511" t="s">
        <v>637</v>
      </c>
      <c r="H316" s="517" t="s">
        <v>1264</v>
      </c>
      <c r="I316" s="501" t="s">
        <v>642</v>
      </c>
      <c r="J316" s="511" t="s">
        <v>513</v>
      </c>
      <c r="K316" s="511"/>
      <c r="L316" s="511">
        <v>1</v>
      </c>
      <c r="M316" s="511">
        <v>298</v>
      </c>
      <c r="N316" s="511">
        <v>299</v>
      </c>
    </row>
    <row r="317" spans="1:14">
      <c r="A317" s="511" t="s">
        <v>9</v>
      </c>
      <c r="B317" s="511" t="s">
        <v>9</v>
      </c>
      <c r="C317" s="511" t="s">
        <v>134</v>
      </c>
      <c r="D317" s="501">
        <v>2012</v>
      </c>
      <c r="E317" s="511" t="s">
        <v>26</v>
      </c>
      <c r="F317" s="511" t="s">
        <v>13</v>
      </c>
      <c r="G317" s="511" t="s">
        <v>637</v>
      </c>
      <c r="H317" s="517" t="s">
        <v>149</v>
      </c>
      <c r="I317" s="501" t="s">
        <v>640</v>
      </c>
      <c r="J317" s="511" t="s">
        <v>513</v>
      </c>
      <c r="K317" s="511"/>
      <c r="L317" s="511">
        <v>3</v>
      </c>
      <c r="M317" s="511">
        <v>310</v>
      </c>
      <c r="N317" s="511">
        <v>313</v>
      </c>
    </row>
    <row r="318" spans="1:14">
      <c r="A318" s="511" t="s">
        <v>9</v>
      </c>
      <c r="B318" s="511" t="s">
        <v>9</v>
      </c>
      <c r="C318" s="511" t="s">
        <v>134</v>
      </c>
      <c r="D318" s="501">
        <v>2012</v>
      </c>
      <c r="E318" s="511" t="s">
        <v>26</v>
      </c>
      <c r="F318" s="511" t="s">
        <v>13</v>
      </c>
      <c r="G318" s="511" t="s">
        <v>637</v>
      </c>
      <c r="H318" s="517" t="s">
        <v>815</v>
      </c>
      <c r="I318" s="501" t="s">
        <v>642</v>
      </c>
      <c r="J318" s="511" t="s">
        <v>513</v>
      </c>
      <c r="K318" s="511"/>
      <c r="L318" s="511">
        <v>18</v>
      </c>
      <c r="M318" s="511">
        <v>182</v>
      </c>
      <c r="N318" s="511">
        <v>200</v>
      </c>
    </row>
    <row r="319" spans="1:14">
      <c r="A319" s="511" t="s">
        <v>9</v>
      </c>
      <c r="B319" s="511" t="s">
        <v>9</v>
      </c>
      <c r="C319" s="511" t="s">
        <v>134</v>
      </c>
      <c r="D319" s="501">
        <v>2012</v>
      </c>
      <c r="E319" s="511" t="s">
        <v>26</v>
      </c>
      <c r="F319" s="511" t="s">
        <v>13</v>
      </c>
      <c r="G319" s="511" t="s">
        <v>637</v>
      </c>
      <c r="H319" s="517" t="s">
        <v>1223</v>
      </c>
      <c r="I319" s="501" t="s">
        <v>655</v>
      </c>
      <c r="J319" s="511" t="s">
        <v>513</v>
      </c>
      <c r="K319" s="511"/>
      <c r="L319" s="511"/>
      <c r="M319" s="511">
        <v>2</v>
      </c>
      <c r="N319" s="511">
        <v>2</v>
      </c>
    </row>
    <row r="320" spans="1:14">
      <c r="A320" s="511" t="s">
        <v>9</v>
      </c>
      <c r="B320" s="511" t="s">
        <v>9</v>
      </c>
      <c r="C320" s="511" t="s">
        <v>134</v>
      </c>
      <c r="D320" s="501">
        <v>2012</v>
      </c>
      <c r="E320" s="511" t="s">
        <v>26</v>
      </c>
      <c r="F320" s="511" t="s">
        <v>13</v>
      </c>
      <c r="G320" s="511" t="s">
        <v>637</v>
      </c>
      <c r="H320" s="517" t="s">
        <v>1224</v>
      </c>
      <c r="I320" s="501" t="s">
        <v>655</v>
      </c>
      <c r="J320" s="511" t="s">
        <v>513</v>
      </c>
      <c r="K320" s="511"/>
      <c r="L320" s="511"/>
      <c r="M320" s="511">
        <v>1295</v>
      </c>
      <c r="N320" s="511">
        <v>1295</v>
      </c>
    </row>
    <row r="321" spans="1:14">
      <c r="A321" s="511" t="s">
        <v>9</v>
      </c>
      <c r="B321" s="511" t="s">
        <v>9</v>
      </c>
      <c r="C321" s="511" t="s">
        <v>134</v>
      </c>
      <c r="D321" s="501">
        <v>2012</v>
      </c>
      <c r="E321" s="511" t="s">
        <v>26</v>
      </c>
      <c r="F321" s="511" t="s">
        <v>13</v>
      </c>
      <c r="G321" s="511" t="s">
        <v>637</v>
      </c>
      <c r="H321" s="517" t="s">
        <v>1261</v>
      </c>
      <c r="I321" s="501" t="s">
        <v>642</v>
      </c>
      <c r="J321" s="511" t="s">
        <v>513</v>
      </c>
      <c r="K321" s="511"/>
      <c r="L321" s="511">
        <v>5</v>
      </c>
      <c r="M321" s="511">
        <v>1338</v>
      </c>
      <c r="N321" s="511">
        <v>1343</v>
      </c>
    </row>
    <row r="322" spans="1:14">
      <c r="A322" s="511" t="s">
        <v>9</v>
      </c>
      <c r="B322" s="511" t="s">
        <v>9</v>
      </c>
      <c r="C322" s="511" t="s">
        <v>134</v>
      </c>
      <c r="D322" s="501">
        <v>2012</v>
      </c>
      <c r="E322" s="511" t="s">
        <v>26</v>
      </c>
      <c r="F322" s="511" t="s">
        <v>13</v>
      </c>
      <c r="G322" s="511" t="s">
        <v>637</v>
      </c>
      <c r="H322" s="517" t="s">
        <v>903</v>
      </c>
      <c r="I322" s="501" t="s">
        <v>640</v>
      </c>
      <c r="J322" s="511" t="s">
        <v>513</v>
      </c>
      <c r="K322" s="511"/>
      <c r="L322" s="511"/>
      <c r="M322" s="511">
        <v>23</v>
      </c>
      <c r="N322" s="511">
        <v>23</v>
      </c>
    </row>
    <row r="323" spans="1:14">
      <c r="A323" s="511" t="s">
        <v>9</v>
      </c>
      <c r="B323" s="511" t="s">
        <v>9</v>
      </c>
      <c r="C323" s="511" t="s">
        <v>134</v>
      </c>
      <c r="D323" s="501">
        <v>2012</v>
      </c>
      <c r="E323" s="511" t="s">
        <v>26</v>
      </c>
      <c r="F323" s="511" t="s">
        <v>13</v>
      </c>
      <c r="G323" s="511" t="s">
        <v>637</v>
      </c>
      <c r="H323" s="517" t="s">
        <v>819</v>
      </c>
      <c r="I323" s="501" t="s">
        <v>642</v>
      </c>
      <c r="J323" s="511" t="s">
        <v>513</v>
      </c>
      <c r="K323" s="511"/>
      <c r="L323" s="511">
        <v>19</v>
      </c>
      <c r="M323" s="511">
        <v>462</v>
      </c>
      <c r="N323" s="511">
        <v>481</v>
      </c>
    </row>
    <row r="324" spans="1:14">
      <c r="A324" s="511" t="s">
        <v>9</v>
      </c>
      <c r="B324" s="511" t="s">
        <v>9</v>
      </c>
      <c r="C324" s="511" t="s">
        <v>134</v>
      </c>
      <c r="D324" s="501">
        <v>2012</v>
      </c>
      <c r="E324" s="511" t="s">
        <v>26</v>
      </c>
      <c r="F324" s="511" t="s">
        <v>13</v>
      </c>
      <c r="G324" s="511" t="s">
        <v>637</v>
      </c>
      <c r="H324" s="517" t="s">
        <v>152</v>
      </c>
      <c r="I324" s="501" t="s">
        <v>640</v>
      </c>
      <c r="J324" s="511" t="s">
        <v>513</v>
      </c>
      <c r="K324" s="511"/>
      <c r="L324" s="511">
        <v>1</v>
      </c>
      <c r="M324" s="511">
        <v>156</v>
      </c>
      <c r="N324" s="511">
        <v>157</v>
      </c>
    </row>
    <row r="325" spans="1:14">
      <c r="A325" s="511" t="s">
        <v>9</v>
      </c>
      <c r="B325" s="511" t="s">
        <v>9</v>
      </c>
      <c r="C325" s="511" t="s">
        <v>134</v>
      </c>
      <c r="D325" s="501">
        <v>2012</v>
      </c>
      <c r="E325" s="511" t="s">
        <v>26</v>
      </c>
      <c r="F325" s="511" t="s">
        <v>13</v>
      </c>
      <c r="G325" s="511" t="s">
        <v>637</v>
      </c>
      <c r="H325" s="517" t="s">
        <v>821</v>
      </c>
      <c r="I325" s="501" t="s">
        <v>655</v>
      </c>
      <c r="J325" s="511" t="s">
        <v>513</v>
      </c>
      <c r="K325" s="511"/>
      <c r="L325" s="511">
        <v>28</v>
      </c>
      <c r="M325" s="511">
        <v>135</v>
      </c>
      <c r="N325" s="511">
        <v>163</v>
      </c>
    </row>
    <row r="326" spans="1:14">
      <c r="A326" s="511" t="s">
        <v>9</v>
      </c>
      <c r="B326" s="511" t="s">
        <v>9</v>
      </c>
      <c r="C326" s="511" t="s">
        <v>134</v>
      </c>
      <c r="D326" s="501">
        <v>2012</v>
      </c>
      <c r="E326" s="511" t="s">
        <v>26</v>
      </c>
      <c r="F326" s="511" t="s">
        <v>13</v>
      </c>
      <c r="G326" s="511" t="s">
        <v>637</v>
      </c>
      <c r="H326" s="517" t="s">
        <v>1100</v>
      </c>
      <c r="I326" s="501" t="s">
        <v>655</v>
      </c>
      <c r="J326" s="511" t="s">
        <v>513</v>
      </c>
      <c r="K326" s="511"/>
      <c r="L326" s="511"/>
      <c r="M326" s="511">
        <v>36</v>
      </c>
      <c r="N326" s="511">
        <v>36</v>
      </c>
    </row>
    <row r="327" spans="1:14">
      <c r="A327" s="511" t="s">
        <v>9</v>
      </c>
      <c r="B327" s="511" t="s">
        <v>9</v>
      </c>
      <c r="C327" s="511" t="s">
        <v>134</v>
      </c>
      <c r="D327" s="501">
        <v>2012</v>
      </c>
      <c r="E327" s="511" t="s">
        <v>26</v>
      </c>
      <c r="F327" s="511" t="s">
        <v>13</v>
      </c>
      <c r="G327" s="511" t="s">
        <v>637</v>
      </c>
      <c r="H327" s="517" t="s">
        <v>723</v>
      </c>
      <c r="I327" s="501" t="s">
        <v>655</v>
      </c>
      <c r="J327" s="511" t="s">
        <v>513</v>
      </c>
      <c r="K327" s="511"/>
      <c r="L327" s="511"/>
      <c r="M327" s="511">
        <v>269</v>
      </c>
      <c r="N327" s="511">
        <v>269</v>
      </c>
    </row>
    <row r="328" spans="1:14">
      <c r="A328" s="511" t="s">
        <v>9</v>
      </c>
      <c r="B328" s="511" t="s">
        <v>9</v>
      </c>
      <c r="C328" s="511" t="s">
        <v>134</v>
      </c>
      <c r="D328" s="501">
        <v>2012</v>
      </c>
      <c r="E328" s="511" t="s">
        <v>26</v>
      </c>
      <c r="F328" s="511" t="s">
        <v>13</v>
      </c>
      <c r="G328" s="511" t="s">
        <v>637</v>
      </c>
      <c r="H328" s="517" t="s">
        <v>135</v>
      </c>
      <c r="I328" s="501" t="s">
        <v>640</v>
      </c>
      <c r="J328" s="511" t="s">
        <v>513</v>
      </c>
      <c r="K328" s="511"/>
      <c r="L328" s="511">
        <v>108</v>
      </c>
      <c r="M328" s="511">
        <v>878</v>
      </c>
      <c r="N328" s="511">
        <v>986</v>
      </c>
    </row>
    <row r="329" spans="1:14">
      <c r="A329" s="511" t="s">
        <v>9</v>
      </c>
      <c r="B329" s="511" t="s">
        <v>9</v>
      </c>
      <c r="C329" s="511" t="s">
        <v>134</v>
      </c>
      <c r="D329" s="501">
        <v>2012</v>
      </c>
      <c r="E329" s="511" t="s">
        <v>26</v>
      </c>
      <c r="F329" s="511" t="s">
        <v>13</v>
      </c>
      <c r="G329" s="511" t="s">
        <v>637</v>
      </c>
      <c r="H329" s="517" t="s">
        <v>899</v>
      </c>
      <c r="I329" s="501" t="s">
        <v>642</v>
      </c>
      <c r="J329" s="511" t="s">
        <v>513</v>
      </c>
      <c r="K329" s="511"/>
      <c r="L329" s="511"/>
      <c r="M329" s="511">
        <v>2</v>
      </c>
      <c r="N329" s="511">
        <v>2</v>
      </c>
    </row>
    <row r="330" spans="1:14">
      <c r="A330" s="511" t="s">
        <v>9</v>
      </c>
      <c r="B330" s="511" t="s">
        <v>9</v>
      </c>
      <c r="C330" s="511" t="s">
        <v>134</v>
      </c>
      <c r="D330" s="501">
        <v>2012</v>
      </c>
      <c r="E330" s="511" t="s">
        <v>26</v>
      </c>
      <c r="F330" s="511" t="s">
        <v>13</v>
      </c>
      <c r="G330" s="511" t="s">
        <v>637</v>
      </c>
      <c r="H330" s="517" t="s">
        <v>1195</v>
      </c>
      <c r="I330" s="501" t="s">
        <v>640</v>
      </c>
      <c r="J330" s="511" t="s">
        <v>513</v>
      </c>
      <c r="K330" s="511"/>
      <c r="L330" s="511">
        <v>3</v>
      </c>
      <c r="M330" s="511"/>
      <c r="N330" s="511">
        <v>3</v>
      </c>
    </row>
    <row r="331" spans="1:14">
      <c r="A331" s="511" t="s">
        <v>9</v>
      </c>
      <c r="B331" s="511" t="s">
        <v>9</v>
      </c>
      <c r="C331" s="511" t="s">
        <v>134</v>
      </c>
      <c r="D331" s="501">
        <v>2012</v>
      </c>
      <c r="E331" s="511" t="s">
        <v>26</v>
      </c>
      <c r="F331" s="511" t="s">
        <v>13</v>
      </c>
      <c r="G331" s="511" t="s">
        <v>637</v>
      </c>
      <c r="H331" s="517" t="s">
        <v>832</v>
      </c>
      <c r="I331" s="501" t="s">
        <v>642</v>
      </c>
      <c r="J331" s="511" t="s">
        <v>513</v>
      </c>
      <c r="K331" s="511"/>
      <c r="L331" s="511">
        <v>45</v>
      </c>
      <c r="M331" s="511">
        <v>13</v>
      </c>
      <c r="N331" s="511">
        <v>58</v>
      </c>
    </row>
    <row r="332" spans="1:14">
      <c r="A332" s="511" t="s">
        <v>9</v>
      </c>
      <c r="B332" s="511" t="s">
        <v>9</v>
      </c>
      <c r="C332" s="511" t="s">
        <v>134</v>
      </c>
      <c r="D332" s="501">
        <v>2012</v>
      </c>
      <c r="E332" s="511" t="s">
        <v>26</v>
      </c>
      <c r="F332" s="511" t="s">
        <v>13</v>
      </c>
      <c r="G332" s="511" t="s">
        <v>637</v>
      </c>
      <c r="H332" s="517" t="s">
        <v>1251</v>
      </c>
      <c r="I332" s="501" t="s">
        <v>655</v>
      </c>
      <c r="J332" s="511" t="s">
        <v>513</v>
      </c>
      <c r="K332" s="511"/>
      <c r="L332" s="511"/>
      <c r="M332" s="511">
        <v>1</v>
      </c>
      <c r="N332" s="511">
        <v>1</v>
      </c>
    </row>
    <row r="333" spans="1:14">
      <c r="A333" s="511" t="s">
        <v>9</v>
      </c>
      <c r="B333" s="511" t="s">
        <v>9</v>
      </c>
      <c r="C333" s="511" t="s">
        <v>134</v>
      </c>
      <c r="D333" s="501">
        <v>2012</v>
      </c>
      <c r="E333" s="511" t="s">
        <v>26</v>
      </c>
      <c r="F333" s="511" t="s">
        <v>13</v>
      </c>
      <c r="G333" s="511" t="s">
        <v>637</v>
      </c>
      <c r="H333" s="517" t="s">
        <v>133</v>
      </c>
      <c r="I333" s="501" t="s">
        <v>640</v>
      </c>
      <c r="J333" s="511" t="s">
        <v>513</v>
      </c>
      <c r="K333" s="511"/>
      <c r="L333" s="511">
        <v>86</v>
      </c>
      <c r="M333" s="511">
        <v>94</v>
      </c>
      <c r="N333" s="511">
        <v>180</v>
      </c>
    </row>
    <row r="334" spans="1:14">
      <c r="A334" s="511" t="s">
        <v>9</v>
      </c>
      <c r="B334" s="511" t="s">
        <v>9</v>
      </c>
      <c r="C334" s="511" t="s">
        <v>134</v>
      </c>
      <c r="D334" s="501">
        <v>2012</v>
      </c>
      <c r="E334" s="511" t="s">
        <v>26</v>
      </c>
      <c r="F334" s="511" t="s">
        <v>13</v>
      </c>
      <c r="G334" s="511" t="s">
        <v>637</v>
      </c>
      <c r="H334" s="517" t="s">
        <v>777</v>
      </c>
      <c r="I334" s="501" t="s">
        <v>640</v>
      </c>
      <c r="J334" s="511" t="s">
        <v>513</v>
      </c>
      <c r="K334" s="511"/>
      <c r="L334" s="511"/>
      <c r="M334" s="511">
        <v>19</v>
      </c>
      <c r="N334" s="511">
        <v>19</v>
      </c>
    </row>
    <row r="335" spans="1:14">
      <c r="A335" s="511" t="s">
        <v>9</v>
      </c>
      <c r="B335" s="511" t="s">
        <v>9</v>
      </c>
      <c r="C335" s="511" t="s">
        <v>134</v>
      </c>
      <c r="D335" s="501">
        <v>2012</v>
      </c>
      <c r="E335" s="511" t="s">
        <v>26</v>
      </c>
      <c r="F335" s="511" t="s">
        <v>13</v>
      </c>
      <c r="G335" s="511" t="s">
        <v>637</v>
      </c>
      <c r="H335" s="517" t="s">
        <v>1253</v>
      </c>
      <c r="I335" s="501" t="s">
        <v>655</v>
      </c>
      <c r="J335" s="511" t="s">
        <v>513</v>
      </c>
      <c r="K335" s="511"/>
      <c r="L335" s="511">
        <v>3</v>
      </c>
      <c r="M335" s="511">
        <v>74</v>
      </c>
      <c r="N335" s="511">
        <v>77</v>
      </c>
    </row>
    <row r="336" spans="1:14">
      <c r="A336" s="511" t="s">
        <v>9</v>
      </c>
      <c r="B336" s="511" t="s">
        <v>9</v>
      </c>
      <c r="C336" s="511" t="s">
        <v>134</v>
      </c>
      <c r="D336" s="501">
        <v>2012</v>
      </c>
      <c r="E336" s="511" t="s">
        <v>26</v>
      </c>
      <c r="F336" s="511" t="s">
        <v>13</v>
      </c>
      <c r="G336" s="511" t="s">
        <v>637</v>
      </c>
      <c r="H336" s="517" t="s">
        <v>1255</v>
      </c>
      <c r="I336" s="501" t="s">
        <v>655</v>
      </c>
      <c r="J336" s="511" t="s">
        <v>513</v>
      </c>
      <c r="K336" s="511"/>
      <c r="L336" s="511"/>
      <c r="M336" s="511">
        <v>29</v>
      </c>
      <c r="N336" s="511">
        <v>29</v>
      </c>
    </row>
    <row r="337" spans="1:14">
      <c r="A337" s="511" t="s">
        <v>9</v>
      </c>
      <c r="B337" s="511" t="s">
        <v>9</v>
      </c>
      <c r="C337" s="511" t="s">
        <v>134</v>
      </c>
      <c r="D337" s="501">
        <v>2012</v>
      </c>
      <c r="E337" s="511" t="s">
        <v>26</v>
      </c>
      <c r="F337" s="511" t="s">
        <v>13</v>
      </c>
      <c r="G337" s="511" t="s">
        <v>637</v>
      </c>
      <c r="H337" s="517" t="s">
        <v>1266</v>
      </c>
      <c r="I337" s="501" t="s">
        <v>642</v>
      </c>
      <c r="J337" s="511" t="s">
        <v>513</v>
      </c>
      <c r="K337" s="511"/>
      <c r="L337" s="511"/>
      <c r="M337" s="511">
        <v>85</v>
      </c>
      <c r="N337" s="511">
        <v>85</v>
      </c>
    </row>
    <row r="338" spans="1:14">
      <c r="A338" s="511" t="s">
        <v>9</v>
      </c>
      <c r="B338" s="511" t="s">
        <v>9</v>
      </c>
      <c r="C338" s="511" t="s">
        <v>134</v>
      </c>
      <c r="D338" s="501">
        <v>2012</v>
      </c>
      <c r="E338" s="511" t="s">
        <v>26</v>
      </c>
      <c r="F338" s="511" t="s">
        <v>13</v>
      </c>
      <c r="G338" s="511" t="s">
        <v>637</v>
      </c>
      <c r="H338" s="517" t="s">
        <v>1256</v>
      </c>
      <c r="I338" s="501" t="s">
        <v>655</v>
      </c>
      <c r="J338" s="511" t="s">
        <v>513</v>
      </c>
      <c r="K338" s="511"/>
      <c r="L338" s="511"/>
      <c r="M338" s="511">
        <v>2</v>
      </c>
      <c r="N338" s="511">
        <v>2</v>
      </c>
    </row>
    <row r="339" spans="1:14">
      <c r="A339" s="511" t="s">
        <v>9</v>
      </c>
      <c r="B339" s="511" t="s">
        <v>9</v>
      </c>
      <c r="C339" s="511" t="s">
        <v>134</v>
      </c>
      <c r="D339" s="501">
        <v>2012</v>
      </c>
      <c r="E339" s="511" t="s">
        <v>26</v>
      </c>
      <c r="F339" s="511" t="s">
        <v>13</v>
      </c>
      <c r="G339" s="511" t="s">
        <v>637</v>
      </c>
      <c r="H339" s="517" t="s">
        <v>1259</v>
      </c>
      <c r="I339" s="501" t="s">
        <v>655</v>
      </c>
      <c r="J339" s="511" t="s">
        <v>513</v>
      </c>
      <c r="K339" s="511"/>
      <c r="L339" s="511"/>
      <c r="M339" s="511">
        <v>1</v>
      </c>
      <c r="N339" s="511">
        <v>1</v>
      </c>
    </row>
    <row r="340" spans="1:14">
      <c r="A340" s="511" t="s">
        <v>9</v>
      </c>
      <c r="B340" s="511" t="s">
        <v>9</v>
      </c>
      <c r="C340" s="511" t="s">
        <v>134</v>
      </c>
      <c r="D340" s="501">
        <v>2012</v>
      </c>
      <c r="E340" s="511" t="s">
        <v>26</v>
      </c>
      <c r="F340" s="511" t="s">
        <v>13</v>
      </c>
      <c r="G340" s="511" t="s">
        <v>637</v>
      </c>
      <c r="H340" s="517" t="s">
        <v>1200</v>
      </c>
      <c r="I340" s="501" t="s">
        <v>655</v>
      </c>
      <c r="J340" s="511" t="s">
        <v>1267</v>
      </c>
      <c r="K340" s="511"/>
      <c r="L340" s="511"/>
      <c r="M340" s="511">
        <v>17</v>
      </c>
      <c r="N340" s="511">
        <v>17</v>
      </c>
    </row>
    <row r="341" spans="1:14">
      <c r="A341" s="511" t="s">
        <v>9</v>
      </c>
      <c r="B341" s="511" t="s">
        <v>9</v>
      </c>
      <c r="C341" s="511" t="s">
        <v>134</v>
      </c>
      <c r="D341" s="501">
        <v>2012</v>
      </c>
      <c r="E341" s="511" t="s">
        <v>26</v>
      </c>
      <c r="F341" s="511" t="s">
        <v>13</v>
      </c>
      <c r="G341" s="511" t="s">
        <v>637</v>
      </c>
      <c r="H341" s="517" t="s">
        <v>1201</v>
      </c>
      <c r="I341" s="501" t="s">
        <v>655</v>
      </c>
      <c r="J341" s="511" t="s">
        <v>1267</v>
      </c>
      <c r="K341" s="511"/>
      <c r="L341" s="511">
        <v>2</v>
      </c>
      <c r="M341" s="511"/>
      <c r="N341" s="511">
        <v>2</v>
      </c>
    </row>
    <row r="342" spans="1:14">
      <c r="A342" s="511" t="s">
        <v>9</v>
      </c>
      <c r="B342" s="511" t="s">
        <v>9</v>
      </c>
      <c r="C342" s="511" t="s">
        <v>134</v>
      </c>
      <c r="D342" s="501">
        <v>2012</v>
      </c>
      <c r="E342" s="511" t="s">
        <v>26</v>
      </c>
      <c r="F342" s="511" t="s">
        <v>13</v>
      </c>
      <c r="G342" s="511" t="s">
        <v>637</v>
      </c>
      <c r="H342" s="517" t="s">
        <v>1206</v>
      </c>
      <c r="I342" s="501" t="s">
        <v>655</v>
      </c>
      <c r="J342" s="511" t="s">
        <v>1267</v>
      </c>
      <c r="K342" s="511"/>
      <c r="L342" s="511"/>
      <c r="M342" s="511">
        <v>20</v>
      </c>
      <c r="N342" s="511">
        <v>20</v>
      </c>
    </row>
    <row r="343" spans="1:14">
      <c r="A343" s="511" t="s">
        <v>9</v>
      </c>
      <c r="B343" s="511" t="s">
        <v>9</v>
      </c>
      <c r="C343" s="511" t="s">
        <v>134</v>
      </c>
      <c r="D343" s="501">
        <v>2012</v>
      </c>
      <c r="E343" s="511" t="s">
        <v>26</v>
      </c>
      <c r="F343" s="511" t="s">
        <v>13</v>
      </c>
      <c r="G343" s="511" t="s">
        <v>637</v>
      </c>
      <c r="H343" s="517" t="s">
        <v>1209</v>
      </c>
      <c r="I343" s="501" t="s">
        <v>655</v>
      </c>
      <c r="J343" s="511" t="s">
        <v>1267</v>
      </c>
      <c r="K343" s="511"/>
      <c r="L343" s="511"/>
      <c r="M343" s="511">
        <v>7</v>
      </c>
      <c r="N343" s="511">
        <v>7</v>
      </c>
    </row>
    <row r="344" spans="1:14">
      <c r="A344" s="511" t="s">
        <v>9</v>
      </c>
      <c r="B344" s="511" t="s">
        <v>9</v>
      </c>
      <c r="C344" s="511" t="s">
        <v>134</v>
      </c>
      <c r="D344" s="501">
        <v>2012</v>
      </c>
      <c r="E344" s="511" t="s">
        <v>26</v>
      </c>
      <c r="F344" s="511" t="s">
        <v>13</v>
      </c>
      <c r="G344" s="511" t="s">
        <v>637</v>
      </c>
      <c r="H344" s="517" t="s">
        <v>1210</v>
      </c>
      <c r="I344" s="501" t="s">
        <v>655</v>
      </c>
      <c r="J344" s="511" t="s">
        <v>1267</v>
      </c>
      <c r="K344" s="511"/>
      <c r="L344" s="511"/>
      <c r="M344" s="511">
        <v>217</v>
      </c>
      <c r="N344" s="511">
        <v>217</v>
      </c>
    </row>
    <row r="345" spans="1:14">
      <c r="A345" s="511" t="s">
        <v>9</v>
      </c>
      <c r="B345" s="511" t="s">
        <v>9</v>
      </c>
      <c r="C345" s="511" t="s">
        <v>134</v>
      </c>
      <c r="D345" s="501">
        <v>2012</v>
      </c>
      <c r="E345" s="511" t="s">
        <v>26</v>
      </c>
      <c r="F345" s="511" t="s">
        <v>13</v>
      </c>
      <c r="G345" s="511" t="s">
        <v>637</v>
      </c>
      <c r="H345" s="517" t="s">
        <v>1212</v>
      </c>
      <c r="I345" s="501" t="s">
        <v>655</v>
      </c>
      <c r="J345" s="511" t="s">
        <v>1267</v>
      </c>
      <c r="K345" s="511"/>
      <c r="L345" s="511">
        <v>1</v>
      </c>
      <c r="M345" s="511">
        <v>7</v>
      </c>
      <c r="N345" s="511">
        <v>8</v>
      </c>
    </row>
    <row r="346" spans="1:14">
      <c r="A346" s="511" t="s">
        <v>9</v>
      </c>
      <c r="B346" s="511" t="s">
        <v>9</v>
      </c>
      <c r="C346" s="511" t="s">
        <v>134</v>
      </c>
      <c r="D346" s="501">
        <v>2012</v>
      </c>
      <c r="E346" s="511" t="s">
        <v>26</v>
      </c>
      <c r="F346" s="511" t="s">
        <v>13</v>
      </c>
      <c r="G346" s="511" t="s">
        <v>637</v>
      </c>
      <c r="H346" s="517" t="s">
        <v>811</v>
      </c>
      <c r="I346" s="501" t="s">
        <v>640</v>
      </c>
      <c r="J346" s="511" t="s">
        <v>1267</v>
      </c>
      <c r="K346" s="511"/>
      <c r="L346" s="511">
        <v>7</v>
      </c>
      <c r="M346" s="511">
        <v>163</v>
      </c>
      <c r="N346" s="511">
        <v>170</v>
      </c>
    </row>
    <row r="347" spans="1:14">
      <c r="A347" s="511" t="s">
        <v>9</v>
      </c>
      <c r="B347" s="511" t="s">
        <v>9</v>
      </c>
      <c r="C347" s="511" t="s">
        <v>134</v>
      </c>
      <c r="D347" s="501">
        <v>2012</v>
      </c>
      <c r="E347" s="511" t="s">
        <v>26</v>
      </c>
      <c r="F347" s="511" t="s">
        <v>13</v>
      </c>
      <c r="G347" s="511" t="s">
        <v>637</v>
      </c>
      <c r="H347" s="517" t="s">
        <v>1192</v>
      </c>
      <c r="I347" s="501" t="s">
        <v>655</v>
      </c>
      <c r="J347" s="511" t="s">
        <v>1267</v>
      </c>
      <c r="K347" s="511"/>
      <c r="L347" s="511"/>
      <c r="M347" s="511">
        <v>13</v>
      </c>
      <c r="N347" s="511">
        <v>13</v>
      </c>
    </row>
    <row r="348" spans="1:14">
      <c r="A348" s="511" t="s">
        <v>9</v>
      </c>
      <c r="B348" s="511" t="s">
        <v>9</v>
      </c>
      <c r="C348" s="511" t="s">
        <v>134</v>
      </c>
      <c r="D348" s="501">
        <v>2012</v>
      </c>
      <c r="E348" s="511" t="s">
        <v>26</v>
      </c>
      <c r="F348" s="511" t="s">
        <v>13</v>
      </c>
      <c r="G348" s="511" t="s">
        <v>637</v>
      </c>
      <c r="H348" s="517" t="s">
        <v>1264</v>
      </c>
      <c r="I348" s="501" t="s">
        <v>642</v>
      </c>
      <c r="J348" s="511" t="s">
        <v>1267</v>
      </c>
      <c r="K348" s="511"/>
      <c r="L348" s="511">
        <v>10</v>
      </c>
      <c r="M348" s="511">
        <v>295</v>
      </c>
      <c r="N348" s="511">
        <v>305</v>
      </c>
    </row>
    <row r="349" spans="1:14">
      <c r="A349" s="511" t="s">
        <v>9</v>
      </c>
      <c r="B349" s="511" t="s">
        <v>9</v>
      </c>
      <c r="C349" s="511" t="s">
        <v>134</v>
      </c>
      <c r="D349" s="501">
        <v>2012</v>
      </c>
      <c r="E349" s="511" t="s">
        <v>26</v>
      </c>
      <c r="F349" s="511" t="s">
        <v>13</v>
      </c>
      <c r="G349" s="511" t="s">
        <v>637</v>
      </c>
      <c r="H349" s="517" t="s">
        <v>149</v>
      </c>
      <c r="I349" s="501" t="s">
        <v>640</v>
      </c>
      <c r="J349" s="511" t="s">
        <v>1267</v>
      </c>
      <c r="K349" s="511"/>
      <c r="L349" s="511">
        <v>287</v>
      </c>
      <c r="M349" s="511">
        <v>448</v>
      </c>
      <c r="N349" s="511">
        <v>735</v>
      </c>
    </row>
    <row r="350" spans="1:14">
      <c r="A350" s="511" t="s">
        <v>9</v>
      </c>
      <c r="B350" s="511" t="s">
        <v>9</v>
      </c>
      <c r="C350" s="511" t="s">
        <v>134</v>
      </c>
      <c r="D350" s="501">
        <v>2012</v>
      </c>
      <c r="E350" s="511" t="s">
        <v>26</v>
      </c>
      <c r="F350" s="511" t="s">
        <v>13</v>
      </c>
      <c r="G350" s="511" t="s">
        <v>637</v>
      </c>
      <c r="H350" s="517" t="s">
        <v>815</v>
      </c>
      <c r="I350" s="501" t="s">
        <v>642</v>
      </c>
      <c r="J350" s="511" t="s">
        <v>1267</v>
      </c>
      <c r="K350" s="511"/>
      <c r="L350" s="511">
        <v>141</v>
      </c>
      <c r="M350" s="511">
        <v>190</v>
      </c>
      <c r="N350" s="511">
        <v>331</v>
      </c>
    </row>
    <row r="351" spans="1:14">
      <c r="A351" s="511" t="s">
        <v>9</v>
      </c>
      <c r="B351" s="511" t="s">
        <v>9</v>
      </c>
      <c r="C351" s="511" t="s">
        <v>134</v>
      </c>
      <c r="D351" s="501">
        <v>2012</v>
      </c>
      <c r="E351" s="511" t="s">
        <v>26</v>
      </c>
      <c r="F351" s="511" t="s">
        <v>13</v>
      </c>
      <c r="G351" s="511" t="s">
        <v>637</v>
      </c>
      <c r="H351" s="517" t="s">
        <v>1224</v>
      </c>
      <c r="I351" s="501" t="s">
        <v>655</v>
      </c>
      <c r="J351" s="511" t="s">
        <v>1267</v>
      </c>
      <c r="K351" s="511"/>
      <c r="L351" s="511"/>
      <c r="M351" s="511">
        <v>986</v>
      </c>
      <c r="N351" s="511">
        <v>986</v>
      </c>
    </row>
    <row r="352" spans="1:14">
      <c r="A352" s="511" t="s">
        <v>9</v>
      </c>
      <c r="B352" s="511" t="s">
        <v>9</v>
      </c>
      <c r="C352" s="511" t="s">
        <v>134</v>
      </c>
      <c r="D352" s="501">
        <v>2012</v>
      </c>
      <c r="E352" s="511" t="s">
        <v>26</v>
      </c>
      <c r="F352" s="511" t="s">
        <v>13</v>
      </c>
      <c r="G352" s="511" t="s">
        <v>637</v>
      </c>
      <c r="H352" s="517" t="s">
        <v>1228</v>
      </c>
      <c r="I352" s="501" t="s">
        <v>655</v>
      </c>
      <c r="J352" s="511" t="s">
        <v>1267</v>
      </c>
      <c r="K352" s="511"/>
      <c r="L352" s="511"/>
      <c r="M352" s="511">
        <v>2</v>
      </c>
      <c r="N352" s="511">
        <v>2</v>
      </c>
    </row>
    <row r="353" spans="1:14">
      <c r="A353" s="511" t="s">
        <v>9</v>
      </c>
      <c r="B353" s="511" t="s">
        <v>9</v>
      </c>
      <c r="C353" s="511" t="s">
        <v>134</v>
      </c>
      <c r="D353" s="501">
        <v>2012</v>
      </c>
      <c r="E353" s="511" t="s">
        <v>26</v>
      </c>
      <c r="F353" s="511" t="s">
        <v>13</v>
      </c>
      <c r="G353" s="511" t="s">
        <v>637</v>
      </c>
      <c r="H353" s="517" t="s">
        <v>1229</v>
      </c>
      <c r="I353" s="501" t="s">
        <v>655</v>
      </c>
      <c r="J353" s="511" t="s">
        <v>1267</v>
      </c>
      <c r="K353" s="511"/>
      <c r="L353" s="511"/>
      <c r="M353" s="511">
        <v>2</v>
      </c>
      <c r="N353" s="511">
        <v>2</v>
      </c>
    </row>
    <row r="354" spans="1:14">
      <c r="A354" s="511" t="s">
        <v>9</v>
      </c>
      <c r="B354" s="511" t="s">
        <v>9</v>
      </c>
      <c r="C354" s="511" t="s">
        <v>134</v>
      </c>
      <c r="D354" s="501">
        <v>2012</v>
      </c>
      <c r="E354" s="511" t="s">
        <v>26</v>
      </c>
      <c r="F354" s="511" t="s">
        <v>13</v>
      </c>
      <c r="G354" s="511" t="s">
        <v>637</v>
      </c>
      <c r="H354" s="517" t="s">
        <v>1230</v>
      </c>
      <c r="I354" s="501" t="s">
        <v>655</v>
      </c>
      <c r="J354" s="511" t="s">
        <v>1267</v>
      </c>
      <c r="K354" s="511"/>
      <c r="L354" s="511"/>
      <c r="M354" s="511">
        <v>7</v>
      </c>
      <c r="N354" s="511">
        <v>7</v>
      </c>
    </row>
    <row r="355" spans="1:14">
      <c r="A355" s="511" t="s">
        <v>9</v>
      </c>
      <c r="B355" s="511" t="s">
        <v>9</v>
      </c>
      <c r="C355" s="511" t="s">
        <v>134</v>
      </c>
      <c r="D355" s="501">
        <v>2012</v>
      </c>
      <c r="E355" s="511" t="s">
        <v>26</v>
      </c>
      <c r="F355" s="511" t="s">
        <v>13</v>
      </c>
      <c r="G355" s="511" t="s">
        <v>637</v>
      </c>
      <c r="H355" s="517" t="s">
        <v>1261</v>
      </c>
      <c r="I355" s="501" t="s">
        <v>642</v>
      </c>
      <c r="J355" s="511" t="s">
        <v>1267</v>
      </c>
      <c r="K355" s="511"/>
      <c r="L355" s="511">
        <v>21</v>
      </c>
      <c r="M355" s="511">
        <v>996</v>
      </c>
      <c r="N355" s="511">
        <v>1017</v>
      </c>
    </row>
    <row r="356" spans="1:14">
      <c r="A356" s="511" t="s">
        <v>9</v>
      </c>
      <c r="B356" s="511" t="s">
        <v>9</v>
      </c>
      <c r="C356" s="511" t="s">
        <v>134</v>
      </c>
      <c r="D356" s="501">
        <v>2012</v>
      </c>
      <c r="E356" s="511" t="s">
        <v>26</v>
      </c>
      <c r="F356" s="511" t="s">
        <v>13</v>
      </c>
      <c r="G356" s="511" t="s">
        <v>637</v>
      </c>
      <c r="H356" s="517" t="s">
        <v>1233</v>
      </c>
      <c r="I356" s="501" t="s">
        <v>655</v>
      </c>
      <c r="J356" s="511" t="s">
        <v>1267</v>
      </c>
      <c r="K356" s="511"/>
      <c r="L356" s="511"/>
      <c r="M356" s="511">
        <v>1</v>
      </c>
      <c r="N356" s="511">
        <v>1</v>
      </c>
    </row>
    <row r="357" spans="1:14">
      <c r="A357" s="511" t="s">
        <v>9</v>
      </c>
      <c r="B357" s="511" t="s">
        <v>9</v>
      </c>
      <c r="C357" s="511" t="s">
        <v>134</v>
      </c>
      <c r="D357" s="501">
        <v>2012</v>
      </c>
      <c r="E357" s="511" t="s">
        <v>26</v>
      </c>
      <c r="F357" s="511" t="s">
        <v>13</v>
      </c>
      <c r="G357" s="511" t="s">
        <v>637</v>
      </c>
      <c r="H357" s="517" t="s">
        <v>1235</v>
      </c>
      <c r="I357" s="501" t="s">
        <v>655</v>
      </c>
      <c r="J357" s="511" t="s">
        <v>1267</v>
      </c>
      <c r="K357" s="511"/>
      <c r="L357" s="511"/>
      <c r="M357" s="511">
        <v>1</v>
      </c>
      <c r="N357" s="511">
        <v>1</v>
      </c>
    </row>
    <row r="358" spans="1:14">
      <c r="A358" s="511" t="s">
        <v>9</v>
      </c>
      <c r="B358" s="511" t="s">
        <v>9</v>
      </c>
      <c r="C358" s="511" t="s">
        <v>134</v>
      </c>
      <c r="D358" s="501">
        <v>2012</v>
      </c>
      <c r="E358" s="511" t="s">
        <v>26</v>
      </c>
      <c r="F358" s="511" t="s">
        <v>13</v>
      </c>
      <c r="G358" s="511" t="s">
        <v>637</v>
      </c>
      <c r="H358" s="517" t="s">
        <v>903</v>
      </c>
      <c r="I358" s="501" t="s">
        <v>640</v>
      </c>
      <c r="J358" s="511" t="s">
        <v>1267</v>
      </c>
      <c r="K358" s="511"/>
      <c r="L358" s="511">
        <v>40</v>
      </c>
      <c r="M358" s="511">
        <v>299</v>
      </c>
      <c r="N358" s="511">
        <v>339</v>
      </c>
    </row>
    <row r="359" spans="1:14">
      <c r="A359" s="511" t="s">
        <v>9</v>
      </c>
      <c r="B359" s="511" t="s">
        <v>9</v>
      </c>
      <c r="C359" s="511" t="s">
        <v>134</v>
      </c>
      <c r="D359" s="501">
        <v>2012</v>
      </c>
      <c r="E359" s="511" t="s">
        <v>26</v>
      </c>
      <c r="F359" s="511" t="s">
        <v>13</v>
      </c>
      <c r="G359" s="511" t="s">
        <v>637</v>
      </c>
      <c r="H359" s="517" t="s">
        <v>819</v>
      </c>
      <c r="I359" s="501" t="s">
        <v>642</v>
      </c>
      <c r="J359" s="511" t="s">
        <v>1267</v>
      </c>
      <c r="K359" s="511"/>
      <c r="L359" s="511">
        <v>165</v>
      </c>
      <c r="M359" s="511">
        <v>632</v>
      </c>
      <c r="N359" s="511">
        <v>797</v>
      </c>
    </row>
    <row r="360" spans="1:14">
      <c r="A360" s="511" t="s">
        <v>9</v>
      </c>
      <c r="B360" s="511" t="s">
        <v>9</v>
      </c>
      <c r="C360" s="511" t="s">
        <v>134</v>
      </c>
      <c r="D360" s="501">
        <v>2012</v>
      </c>
      <c r="E360" s="511" t="s">
        <v>26</v>
      </c>
      <c r="F360" s="511" t="s">
        <v>13</v>
      </c>
      <c r="G360" s="511" t="s">
        <v>637</v>
      </c>
      <c r="H360" s="517" t="s">
        <v>152</v>
      </c>
      <c r="I360" s="501" t="s">
        <v>640</v>
      </c>
      <c r="J360" s="511" t="s">
        <v>1267</v>
      </c>
      <c r="K360" s="511"/>
      <c r="L360" s="511">
        <v>3</v>
      </c>
      <c r="M360" s="511">
        <v>171</v>
      </c>
      <c r="N360" s="511">
        <v>174</v>
      </c>
    </row>
    <row r="361" spans="1:14">
      <c r="A361" s="511" t="s">
        <v>9</v>
      </c>
      <c r="B361" s="511" t="s">
        <v>9</v>
      </c>
      <c r="C361" s="511" t="s">
        <v>134</v>
      </c>
      <c r="D361" s="501">
        <v>2012</v>
      </c>
      <c r="E361" s="511" t="s">
        <v>26</v>
      </c>
      <c r="F361" s="511" t="s">
        <v>13</v>
      </c>
      <c r="G361" s="511" t="s">
        <v>637</v>
      </c>
      <c r="H361" s="517" t="s">
        <v>821</v>
      </c>
      <c r="I361" s="501" t="s">
        <v>655</v>
      </c>
      <c r="J361" s="511" t="s">
        <v>1267</v>
      </c>
      <c r="K361" s="511"/>
      <c r="L361" s="511">
        <v>101</v>
      </c>
      <c r="M361" s="511">
        <v>101</v>
      </c>
      <c r="N361" s="511">
        <v>202</v>
      </c>
    </row>
    <row r="362" spans="1:14">
      <c r="A362" s="511" t="s">
        <v>9</v>
      </c>
      <c r="B362" s="511" t="s">
        <v>9</v>
      </c>
      <c r="C362" s="511" t="s">
        <v>134</v>
      </c>
      <c r="D362" s="501">
        <v>2012</v>
      </c>
      <c r="E362" s="511" t="s">
        <v>26</v>
      </c>
      <c r="F362" s="511" t="s">
        <v>13</v>
      </c>
      <c r="G362" s="511" t="s">
        <v>637</v>
      </c>
      <c r="H362" s="517" t="s">
        <v>1237</v>
      </c>
      <c r="I362" s="501" t="s">
        <v>655</v>
      </c>
      <c r="J362" s="511" t="s">
        <v>1267</v>
      </c>
      <c r="K362" s="511"/>
      <c r="L362" s="511">
        <v>13</v>
      </c>
      <c r="M362" s="511">
        <v>1</v>
      </c>
      <c r="N362" s="511">
        <v>14</v>
      </c>
    </row>
    <row r="363" spans="1:14">
      <c r="A363" s="511" t="s">
        <v>9</v>
      </c>
      <c r="B363" s="511" t="s">
        <v>9</v>
      </c>
      <c r="C363" s="511" t="s">
        <v>134</v>
      </c>
      <c r="D363" s="501">
        <v>2012</v>
      </c>
      <c r="E363" s="511" t="s">
        <v>26</v>
      </c>
      <c r="F363" s="511" t="s">
        <v>13</v>
      </c>
      <c r="G363" s="511" t="s">
        <v>637</v>
      </c>
      <c r="H363" s="517" t="s">
        <v>1100</v>
      </c>
      <c r="I363" s="501" t="s">
        <v>655</v>
      </c>
      <c r="J363" s="511" t="s">
        <v>1267</v>
      </c>
      <c r="K363" s="511"/>
      <c r="L363" s="511"/>
      <c r="M363" s="511">
        <v>49</v>
      </c>
      <c r="N363" s="511">
        <v>49</v>
      </c>
    </row>
    <row r="364" spans="1:14">
      <c r="A364" s="511" t="s">
        <v>9</v>
      </c>
      <c r="B364" s="511" t="s">
        <v>9</v>
      </c>
      <c r="C364" s="511" t="s">
        <v>134</v>
      </c>
      <c r="D364" s="501">
        <v>2012</v>
      </c>
      <c r="E364" s="511" t="s">
        <v>26</v>
      </c>
      <c r="F364" s="511" t="s">
        <v>13</v>
      </c>
      <c r="G364" s="511" t="s">
        <v>637</v>
      </c>
      <c r="H364" s="517" t="s">
        <v>723</v>
      </c>
      <c r="I364" s="501" t="s">
        <v>655</v>
      </c>
      <c r="J364" s="511" t="s">
        <v>1267</v>
      </c>
      <c r="K364" s="511"/>
      <c r="L364" s="511"/>
      <c r="M364" s="511">
        <v>281</v>
      </c>
      <c r="N364" s="511">
        <v>281</v>
      </c>
    </row>
    <row r="365" spans="1:14">
      <c r="A365" s="511" t="s">
        <v>9</v>
      </c>
      <c r="B365" s="511" t="s">
        <v>9</v>
      </c>
      <c r="C365" s="511" t="s">
        <v>134</v>
      </c>
      <c r="D365" s="501">
        <v>2012</v>
      </c>
      <c r="E365" s="511" t="s">
        <v>26</v>
      </c>
      <c r="F365" s="511" t="s">
        <v>13</v>
      </c>
      <c r="G365" s="511" t="s">
        <v>637</v>
      </c>
      <c r="H365" s="517" t="s">
        <v>135</v>
      </c>
      <c r="I365" s="501" t="s">
        <v>640</v>
      </c>
      <c r="J365" s="511" t="s">
        <v>1267</v>
      </c>
      <c r="K365" s="511"/>
      <c r="L365" s="511">
        <v>831</v>
      </c>
      <c r="M365" s="511">
        <v>576</v>
      </c>
      <c r="N365" s="511">
        <v>1407</v>
      </c>
    </row>
    <row r="366" spans="1:14">
      <c r="A366" s="511" t="s">
        <v>9</v>
      </c>
      <c r="B366" s="511" t="s">
        <v>9</v>
      </c>
      <c r="C366" s="511" t="s">
        <v>134</v>
      </c>
      <c r="D366" s="501">
        <v>2012</v>
      </c>
      <c r="E366" s="511" t="s">
        <v>26</v>
      </c>
      <c r="F366" s="511" t="s">
        <v>13</v>
      </c>
      <c r="G366" s="511" t="s">
        <v>637</v>
      </c>
      <c r="H366" s="517" t="s">
        <v>829</v>
      </c>
      <c r="I366" s="501" t="s">
        <v>655</v>
      </c>
      <c r="J366" s="511" t="s">
        <v>1267</v>
      </c>
      <c r="K366" s="511"/>
      <c r="L366" s="511">
        <v>4</v>
      </c>
      <c r="M366" s="511">
        <v>1</v>
      </c>
      <c r="N366" s="511">
        <v>5</v>
      </c>
    </row>
    <row r="367" spans="1:14">
      <c r="A367" s="511" t="s">
        <v>9</v>
      </c>
      <c r="B367" s="511" t="s">
        <v>9</v>
      </c>
      <c r="C367" s="511" t="s">
        <v>134</v>
      </c>
      <c r="D367" s="501">
        <v>2012</v>
      </c>
      <c r="E367" s="511" t="s">
        <v>26</v>
      </c>
      <c r="F367" s="511" t="s">
        <v>13</v>
      </c>
      <c r="G367" s="511" t="s">
        <v>637</v>
      </c>
      <c r="H367" s="517" t="s">
        <v>788</v>
      </c>
      <c r="I367" s="501" t="s">
        <v>640</v>
      </c>
      <c r="J367" s="511" t="s">
        <v>1267</v>
      </c>
      <c r="K367" s="511"/>
      <c r="L367" s="511">
        <v>1</v>
      </c>
      <c r="M367" s="511">
        <v>1</v>
      </c>
      <c r="N367" s="511">
        <v>2</v>
      </c>
    </row>
    <row r="368" spans="1:14">
      <c r="A368" s="511" t="s">
        <v>9</v>
      </c>
      <c r="B368" s="511" t="s">
        <v>9</v>
      </c>
      <c r="C368" s="511" t="s">
        <v>134</v>
      </c>
      <c r="D368" s="501">
        <v>2012</v>
      </c>
      <c r="E368" s="511" t="s">
        <v>26</v>
      </c>
      <c r="F368" s="511" t="s">
        <v>13</v>
      </c>
      <c r="G368" s="511" t="s">
        <v>637</v>
      </c>
      <c r="H368" s="517" t="s">
        <v>899</v>
      </c>
      <c r="I368" s="501" t="s">
        <v>642</v>
      </c>
      <c r="J368" s="511" t="s">
        <v>1267</v>
      </c>
      <c r="K368" s="511"/>
      <c r="L368" s="511">
        <v>9</v>
      </c>
      <c r="M368" s="511">
        <v>1</v>
      </c>
      <c r="N368" s="511">
        <v>10</v>
      </c>
    </row>
    <row r="369" spans="1:14">
      <c r="A369" s="511" t="s">
        <v>9</v>
      </c>
      <c r="B369" s="511" t="s">
        <v>9</v>
      </c>
      <c r="C369" s="511" t="s">
        <v>134</v>
      </c>
      <c r="D369" s="501">
        <v>2012</v>
      </c>
      <c r="E369" s="511" t="s">
        <v>26</v>
      </c>
      <c r="F369" s="511" t="s">
        <v>13</v>
      </c>
      <c r="G369" s="511" t="s">
        <v>637</v>
      </c>
      <c r="H369" s="517" t="s">
        <v>1265</v>
      </c>
      <c r="I369" s="501" t="s">
        <v>640</v>
      </c>
      <c r="J369" s="511" t="s">
        <v>1267</v>
      </c>
      <c r="K369" s="511"/>
      <c r="L369" s="511"/>
      <c r="M369" s="511">
        <v>10</v>
      </c>
      <c r="N369" s="511">
        <v>10</v>
      </c>
    </row>
    <row r="370" spans="1:14">
      <c r="A370" s="511" t="s">
        <v>9</v>
      </c>
      <c r="B370" s="511" t="s">
        <v>9</v>
      </c>
      <c r="C370" s="511" t="s">
        <v>134</v>
      </c>
      <c r="D370" s="501">
        <v>2012</v>
      </c>
      <c r="E370" s="511" t="s">
        <v>26</v>
      </c>
      <c r="F370" s="511" t="s">
        <v>13</v>
      </c>
      <c r="G370" s="511" t="s">
        <v>637</v>
      </c>
      <c r="H370" s="517" t="s">
        <v>1195</v>
      </c>
      <c r="I370" s="501" t="s">
        <v>640</v>
      </c>
      <c r="J370" s="511" t="s">
        <v>1267</v>
      </c>
      <c r="K370" s="511"/>
      <c r="L370" s="511">
        <v>1</v>
      </c>
      <c r="M370" s="511">
        <v>7</v>
      </c>
      <c r="N370" s="511">
        <v>8</v>
      </c>
    </row>
    <row r="371" spans="1:14">
      <c r="A371" s="511" t="s">
        <v>9</v>
      </c>
      <c r="B371" s="511" t="s">
        <v>9</v>
      </c>
      <c r="C371" s="511" t="s">
        <v>134</v>
      </c>
      <c r="D371" s="501">
        <v>2012</v>
      </c>
      <c r="E371" s="511" t="s">
        <v>26</v>
      </c>
      <c r="F371" s="511" t="s">
        <v>13</v>
      </c>
      <c r="G371" s="511" t="s">
        <v>637</v>
      </c>
      <c r="H371" s="517" t="s">
        <v>832</v>
      </c>
      <c r="I371" s="501" t="s">
        <v>642</v>
      </c>
      <c r="J371" s="511" t="s">
        <v>1267</v>
      </c>
      <c r="K371" s="511"/>
      <c r="L371" s="511">
        <v>104</v>
      </c>
      <c r="M371" s="511">
        <v>27</v>
      </c>
      <c r="N371" s="511">
        <v>131</v>
      </c>
    </row>
    <row r="372" spans="1:14">
      <c r="A372" s="511" t="s">
        <v>9</v>
      </c>
      <c r="B372" s="511" t="s">
        <v>9</v>
      </c>
      <c r="C372" s="511" t="s">
        <v>134</v>
      </c>
      <c r="D372" s="501">
        <v>2012</v>
      </c>
      <c r="E372" s="511" t="s">
        <v>26</v>
      </c>
      <c r="F372" s="511" t="s">
        <v>13</v>
      </c>
      <c r="G372" s="511" t="s">
        <v>637</v>
      </c>
      <c r="H372" s="517" t="s">
        <v>133</v>
      </c>
      <c r="I372" s="501" t="s">
        <v>640</v>
      </c>
      <c r="J372" s="511" t="s">
        <v>1267</v>
      </c>
      <c r="K372" s="511"/>
      <c r="L372" s="511">
        <v>59</v>
      </c>
      <c r="M372" s="511">
        <v>90</v>
      </c>
      <c r="N372" s="511">
        <v>149</v>
      </c>
    </row>
    <row r="373" spans="1:14">
      <c r="A373" s="511" t="s">
        <v>9</v>
      </c>
      <c r="B373" s="511" t="s">
        <v>9</v>
      </c>
      <c r="C373" s="511" t="s">
        <v>134</v>
      </c>
      <c r="D373" s="501">
        <v>2012</v>
      </c>
      <c r="E373" s="511" t="s">
        <v>26</v>
      </c>
      <c r="F373" s="511" t="s">
        <v>13</v>
      </c>
      <c r="G373" s="511" t="s">
        <v>637</v>
      </c>
      <c r="H373" s="517" t="s">
        <v>777</v>
      </c>
      <c r="I373" s="501" t="s">
        <v>640</v>
      </c>
      <c r="J373" s="511" t="s">
        <v>1267</v>
      </c>
      <c r="K373" s="511"/>
      <c r="L373" s="511"/>
      <c r="M373" s="511">
        <v>37</v>
      </c>
      <c r="N373" s="511">
        <v>37</v>
      </c>
    </row>
    <row r="374" spans="1:14">
      <c r="A374" s="511" t="s">
        <v>9</v>
      </c>
      <c r="B374" s="511" t="s">
        <v>9</v>
      </c>
      <c r="C374" s="511" t="s">
        <v>134</v>
      </c>
      <c r="D374" s="501">
        <v>2012</v>
      </c>
      <c r="E374" s="511" t="s">
        <v>26</v>
      </c>
      <c r="F374" s="511" t="s">
        <v>13</v>
      </c>
      <c r="G374" s="511" t="s">
        <v>637</v>
      </c>
      <c r="H374" s="517" t="s">
        <v>834</v>
      </c>
      <c r="I374" s="501" t="s">
        <v>640</v>
      </c>
      <c r="J374" s="511" t="s">
        <v>1267</v>
      </c>
      <c r="K374" s="511"/>
      <c r="L374" s="511"/>
      <c r="M374" s="511">
        <v>4</v>
      </c>
      <c r="N374" s="511">
        <v>4</v>
      </c>
    </row>
    <row r="375" spans="1:14">
      <c r="A375" s="511" t="s">
        <v>9</v>
      </c>
      <c r="B375" s="511" t="s">
        <v>9</v>
      </c>
      <c r="C375" s="511" t="s">
        <v>134</v>
      </c>
      <c r="D375" s="501">
        <v>2012</v>
      </c>
      <c r="E375" s="511" t="s">
        <v>26</v>
      </c>
      <c r="F375" s="511" t="s">
        <v>13</v>
      </c>
      <c r="G375" s="511" t="s">
        <v>637</v>
      </c>
      <c r="H375" s="517" t="s">
        <v>1253</v>
      </c>
      <c r="I375" s="501" t="s">
        <v>655</v>
      </c>
      <c r="J375" s="511" t="s">
        <v>1267</v>
      </c>
      <c r="K375" s="511"/>
      <c r="L375" s="511">
        <v>106</v>
      </c>
      <c r="M375" s="511">
        <v>307</v>
      </c>
      <c r="N375" s="511">
        <v>413</v>
      </c>
    </row>
    <row r="376" spans="1:14">
      <c r="A376" s="511" t="s">
        <v>9</v>
      </c>
      <c r="B376" s="511" t="s">
        <v>9</v>
      </c>
      <c r="C376" s="511" t="s">
        <v>134</v>
      </c>
      <c r="D376" s="501">
        <v>2012</v>
      </c>
      <c r="E376" s="511" t="s">
        <v>26</v>
      </c>
      <c r="F376" s="511" t="s">
        <v>13</v>
      </c>
      <c r="G376" s="511" t="s">
        <v>637</v>
      </c>
      <c r="H376" s="517" t="s">
        <v>1266</v>
      </c>
      <c r="I376" s="501" t="s">
        <v>642</v>
      </c>
      <c r="J376" s="511" t="s">
        <v>1267</v>
      </c>
      <c r="K376" s="511"/>
      <c r="L376" s="511"/>
      <c r="M376" s="511">
        <v>64</v>
      </c>
      <c r="N376" s="511">
        <v>64</v>
      </c>
    </row>
    <row r="377" spans="1:14">
      <c r="A377" s="511" t="s">
        <v>9</v>
      </c>
      <c r="B377" s="511" t="s">
        <v>9</v>
      </c>
      <c r="C377" s="511" t="s">
        <v>134</v>
      </c>
      <c r="D377" s="501">
        <v>2012</v>
      </c>
      <c r="E377" s="511" t="s">
        <v>26</v>
      </c>
      <c r="F377" s="511" t="s">
        <v>13</v>
      </c>
      <c r="G377" s="511" t="s">
        <v>637</v>
      </c>
      <c r="H377" s="517" t="s">
        <v>1256</v>
      </c>
      <c r="I377" s="501" t="s">
        <v>655</v>
      </c>
      <c r="J377" s="511" t="s">
        <v>1267</v>
      </c>
      <c r="K377" s="511"/>
      <c r="L377" s="511"/>
      <c r="M377" s="511">
        <v>3</v>
      </c>
      <c r="N377" s="511">
        <v>3</v>
      </c>
    </row>
    <row r="378" spans="1:14">
      <c r="A378" s="511" t="s">
        <v>9</v>
      </c>
      <c r="B378" s="511" t="s">
        <v>9</v>
      </c>
      <c r="C378" s="511" t="s">
        <v>134</v>
      </c>
      <c r="D378" s="501">
        <v>2012</v>
      </c>
      <c r="E378" s="511" t="s">
        <v>26</v>
      </c>
      <c r="F378" s="511" t="s">
        <v>13</v>
      </c>
      <c r="G378" s="511" t="s">
        <v>637</v>
      </c>
      <c r="H378" s="517" t="s">
        <v>1258</v>
      </c>
      <c r="I378" s="501" t="s">
        <v>655</v>
      </c>
      <c r="J378" s="511" t="s">
        <v>1267</v>
      </c>
      <c r="K378" s="511"/>
      <c r="L378" s="511"/>
      <c r="M378" s="511">
        <v>1</v>
      </c>
      <c r="N378" s="511">
        <v>1</v>
      </c>
    </row>
    <row r="379" spans="1:14">
      <c r="A379" s="511" t="s">
        <v>9</v>
      </c>
      <c r="B379" s="511" t="s">
        <v>9</v>
      </c>
      <c r="C379" s="511" t="s">
        <v>134</v>
      </c>
      <c r="D379" s="501">
        <v>2012</v>
      </c>
      <c r="E379" s="511" t="s">
        <v>26</v>
      </c>
      <c r="F379" s="511" t="s">
        <v>13</v>
      </c>
      <c r="G379" s="511" t="s">
        <v>488</v>
      </c>
      <c r="H379" s="517" t="s">
        <v>811</v>
      </c>
      <c r="I379" s="501" t="s">
        <v>640</v>
      </c>
      <c r="J379" s="511" t="s">
        <v>1269</v>
      </c>
      <c r="K379" s="511"/>
      <c r="L379" s="511">
        <v>104</v>
      </c>
      <c r="M379" s="511"/>
      <c r="N379" s="511">
        <v>104</v>
      </c>
    </row>
    <row r="380" spans="1:14">
      <c r="A380" s="511" t="s">
        <v>9</v>
      </c>
      <c r="B380" s="511" t="s">
        <v>9</v>
      </c>
      <c r="C380" s="511" t="s">
        <v>134</v>
      </c>
      <c r="D380" s="501">
        <v>2012</v>
      </c>
      <c r="E380" s="511" t="s">
        <v>26</v>
      </c>
      <c r="F380" s="511" t="s">
        <v>13</v>
      </c>
      <c r="G380" s="511" t="s">
        <v>488</v>
      </c>
      <c r="H380" s="517" t="s">
        <v>777</v>
      </c>
      <c r="I380" s="501" t="s">
        <v>640</v>
      </c>
      <c r="J380" s="511" t="s">
        <v>1269</v>
      </c>
      <c r="K380" s="511"/>
      <c r="L380" s="511">
        <v>108</v>
      </c>
      <c r="M380" s="511"/>
      <c r="N380" s="511">
        <v>108</v>
      </c>
    </row>
    <row r="381" spans="1:14">
      <c r="A381" s="511" t="s">
        <v>9</v>
      </c>
      <c r="B381" s="511" t="s">
        <v>9</v>
      </c>
      <c r="C381" s="511" t="s">
        <v>134</v>
      </c>
      <c r="D381" s="501">
        <v>2012</v>
      </c>
      <c r="E381" s="511" t="s">
        <v>26</v>
      </c>
      <c r="F381" s="511" t="s">
        <v>13</v>
      </c>
      <c r="G381" s="511" t="s">
        <v>488</v>
      </c>
      <c r="H381" s="517" t="s">
        <v>811</v>
      </c>
      <c r="I381" s="501" t="s">
        <v>640</v>
      </c>
      <c r="J381" s="511" t="s">
        <v>1270</v>
      </c>
      <c r="K381" s="511"/>
      <c r="L381" s="511">
        <v>544</v>
      </c>
      <c r="M381" s="511"/>
      <c r="N381" s="511">
        <v>544</v>
      </c>
    </row>
    <row r="382" spans="1:14">
      <c r="A382" s="511" t="s">
        <v>9</v>
      </c>
      <c r="B382" s="511" t="s">
        <v>9</v>
      </c>
      <c r="C382" s="511" t="s">
        <v>134</v>
      </c>
      <c r="D382" s="501">
        <v>2012</v>
      </c>
      <c r="E382" s="511" t="s">
        <v>26</v>
      </c>
      <c r="F382" s="511" t="s">
        <v>13</v>
      </c>
      <c r="G382" s="511" t="s">
        <v>633</v>
      </c>
      <c r="H382" s="517" t="s">
        <v>1271</v>
      </c>
      <c r="I382" s="501" t="s">
        <v>640</v>
      </c>
      <c r="J382" s="511" t="s">
        <v>1267</v>
      </c>
      <c r="K382" s="511"/>
      <c r="L382" s="511">
        <v>435</v>
      </c>
      <c r="M382" s="511">
        <v>511</v>
      </c>
      <c r="N382" s="511">
        <v>946</v>
      </c>
    </row>
    <row r="383" spans="1:14">
      <c r="A383" s="511" t="s">
        <v>9</v>
      </c>
      <c r="B383" s="511" t="s">
        <v>9</v>
      </c>
      <c r="C383" s="511" t="s">
        <v>134</v>
      </c>
      <c r="D383" s="501">
        <v>2012</v>
      </c>
      <c r="E383" s="511" t="s">
        <v>26</v>
      </c>
      <c r="F383" s="511" t="s">
        <v>13</v>
      </c>
      <c r="G383" s="511" t="s">
        <v>633</v>
      </c>
      <c r="H383" s="517" t="s">
        <v>1271</v>
      </c>
      <c r="I383" s="501" t="s">
        <v>640</v>
      </c>
      <c r="J383" s="511" t="s">
        <v>513</v>
      </c>
      <c r="K383" s="511"/>
      <c r="L383" s="511">
        <v>1278</v>
      </c>
      <c r="M383" s="511">
        <v>1444</v>
      </c>
      <c r="N383" s="511">
        <v>2722</v>
      </c>
    </row>
    <row r="384" spans="1:14">
      <c r="A384" s="511" t="s">
        <v>9</v>
      </c>
      <c r="B384" s="511" t="s">
        <v>9</v>
      </c>
      <c r="C384" s="511" t="s">
        <v>134</v>
      </c>
      <c r="D384" s="501">
        <v>2012</v>
      </c>
      <c r="E384" s="511" t="s">
        <v>26</v>
      </c>
      <c r="F384" s="511" t="s">
        <v>13</v>
      </c>
      <c r="G384" s="511" t="s">
        <v>488</v>
      </c>
      <c r="H384" s="517" t="s">
        <v>150</v>
      </c>
      <c r="I384" s="501" t="s">
        <v>640</v>
      </c>
      <c r="J384" s="511" t="s">
        <v>331</v>
      </c>
      <c r="K384" s="511"/>
      <c r="L384" s="511">
        <v>1716</v>
      </c>
      <c r="M384" s="511">
        <v>841</v>
      </c>
      <c r="N384" s="511">
        <v>2557</v>
      </c>
    </row>
    <row r="385" spans="1:14">
      <c r="A385" s="511" t="s">
        <v>9</v>
      </c>
      <c r="B385" s="511" t="s">
        <v>9</v>
      </c>
      <c r="C385" s="511" t="s">
        <v>134</v>
      </c>
      <c r="D385" s="501">
        <v>2012</v>
      </c>
      <c r="E385" s="511" t="s">
        <v>26</v>
      </c>
      <c r="F385" s="511" t="s">
        <v>13</v>
      </c>
      <c r="G385" s="511" t="s">
        <v>637</v>
      </c>
      <c r="H385" s="517" t="s">
        <v>150</v>
      </c>
      <c r="I385" s="501" t="s">
        <v>640</v>
      </c>
      <c r="J385" s="511" t="s">
        <v>1267</v>
      </c>
      <c r="K385" s="511"/>
      <c r="L385" s="511">
        <v>739</v>
      </c>
      <c r="M385" s="511">
        <v>957</v>
      </c>
      <c r="N385" s="511">
        <v>1696</v>
      </c>
    </row>
    <row r="386" spans="1:14">
      <c r="A386" s="511" t="s">
        <v>9</v>
      </c>
      <c r="B386" s="511" t="s">
        <v>9</v>
      </c>
      <c r="C386" s="511" t="s">
        <v>134</v>
      </c>
      <c r="D386" s="501">
        <v>2012</v>
      </c>
      <c r="E386" s="511" t="s">
        <v>26</v>
      </c>
      <c r="F386" s="511" t="s">
        <v>13</v>
      </c>
      <c r="G386" s="511" t="s">
        <v>637</v>
      </c>
      <c r="H386" s="517" t="s">
        <v>150</v>
      </c>
      <c r="I386" s="501" t="s">
        <v>640</v>
      </c>
      <c r="J386" s="511" t="s">
        <v>513</v>
      </c>
      <c r="K386" s="511"/>
      <c r="L386" s="511">
        <v>415</v>
      </c>
      <c r="M386" s="511">
        <v>494</v>
      </c>
      <c r="N386" s="511">
        <v>909</v>
      </c>
    </row>
    <row r="387" spans="1:14">
      <c r="A387" s="511" t="s">
        <v>9</v>
      </c>
      <c r="B387" s="511" t="s">
        <v>9</v>
      </c>
      <c r="C387" s="511" t="s">
        <v>134</v>
      </c>
      <c r="D387" s="501">
        <v>2012</v>
      </c>
      <c r="E387" s="511" t="s">
        <v>26</v>
      </c>
      <c r="F387" s="511" t="s">
        <v>13</v>
      </c>
      <c r="G387" s="511" t="s">
        <v>488</v>
      </c>
      <c r="H387" s="517" t="s">
        <v>784</v>
      </c>
      <c r="I387" s="501" t="s">
        <v>640</v>
      </c>
      <c r="J387" s="511" t="s">
        <v>511</v>
      </c>
      <c r="K387" s="511">
        <v>5143</v>
      </c>
      <c r="L387" s="511"/>
      <c r="M387" s="511"/>
      <c r="N387" s="511">
        <v>5143</v>
      </c>
    </row>
    <row r="388" spans="1:14">
      <c r="A388" s="511" t="s">
        <v>9</v>
      </c>
      <c r="B388" s="511" t="s">
        <v>9</v>
      </c>
      <c r="C388" s="511" t="s">
        <v>134</v>
      </c>
      <c r="D388" s="501">
        <v>2012</v>
      </c>
      <c r="E388" s="511" t="s">
        <v>26</v>
      </c>
      <c r="F388" s="511" t="s">
        <v>13</v>
      </c>
      <c r="G388" s="511" t="s">
        <v>488</v>
      </c>
      <c r="H388" s="517" t="s">
        <v>784</v>
      </c>
      <c r="I388" s="501" t="s">
        <v>640</v>
      </c>
      <c r="J388" s="511" t="s">
        <v>512</v>
      </c>
      <c r="K388" s="511">
        <v>9299</v>
      </c>
      <c r="L388" s="511"/>
      <c r="M388" s="511"/>
      <c r="N388" s="511">
        <v>9299</v>
      </c>
    </row>
    <row r="389" spans="1:14">
      <c r="A389" s="511" t="s">
        <v>9</v>
      </c>
      <c r="B389" s="511" t="s">
        <v>9</v>
      </c>
      <c r="C389" s="511" t="s">
        <v>134</v>
      </c>
      <c r="D389" s="501">
        <v>2012</v>
      </c>
      <c r="E389" s="511" t="s">
        <v>26</v>
      </c>
      <c r="F389" s="511" t="s">
        <v>13</v>
      </c>
      <c r="G389" s="511" t="s">
        <v>488</v>
      </c>
      <c r="H389" s="517" t="s">
        <v>1226</v>
      </c>
      <c r="I389" s="501" t="s">
        <v>655</v>
      </c>
      <c r="J389" s="511" t="s">
        <v>331</v>
      </c>
      <c r="K389" s="511"/>
      <c r="L389" s="511"/>
      <c r="M389" s="511">
        <v>6</v>
      </c>
      <c r="N389" s="511">
        <v>6</v>
      </c>
    </row>
    <row r="390" spans="1:14">
      <c r="A390" s="511" t="s">
        <v>9</v>
      </c>
      <c r="B390" s="511" t="s">
        <v>9</v>
      </c>
      <c r="C390" s="511" t="s">
        <v>134</v>
      </c>
      <c r="D390" s="501">
        <v>2012</v>
      </c>
      <c r="E390" s="511" t="s">
        <v>26</v>
      </c>
      <c r="F390" s="511" t="s">
        <v>13</v>
      </c>
      <c r="G390" s="511" t="s">
        <v>488</v>
      </c>
      <c r="H390" s="517" t="s">
        <v>821</v>
      </c>
      <c r="I390" s="501" t="s">
        <v>655</v>
      </c>
      <c r="J390" s="511" t="s">
        <v>331</v>
      </c>
      <c r="K390" s="511"/>
      <c r="L390" s="511"/>
      <c r="M390" s="511">
        <v>20</v>
      </c>
      <c r="N390" s="511">
        <v>20</v>
      </c>
    </row>
    <row r="391" spans="1:14">
      <c r="A391" s="511" t="s">
        <v>9</v>
      </c>
      <c r="B391" s="511" t="s">
        <v>9</v>
      </c>
      <c r="C391" s="511" t="s">
        <v>134</v>
      </c>
      <c r="D391" s="501">
        <v>2012</v>
      </c>
      <c r="E391" s="511" t="s">
        <v>26</v>
      </c>
      <c r="F391" s="511" t="s">
        <v>13</v>
      </c>
      <c r="G391" s="511" t="s">
        <v>488</v>
      </c>
      <c r="H391" s="517" t="s">
        <v>829</v>
      </c>
      <c r="I391" s="501" t="s">
        <v>655</v>
      </c>
      <c r="J391" s="511" t="s">
        <v>331</v>
      </c>
      <c r="K391" s="511"/>
      <c r="L391" s="511"/>
      <c r="M391" s="511">
        <v>1</v>
      </c>
      <c r="N391" s="511">
        <v>1</v>
      </c>
    </row>
    <row r="392" spans="1:14">
      <c r="A392" s="511" t="s">
        <v>9</v>
      </c>
      <c r="B392" s="511" t="s">
        <v>9</v>
      </c>
      <c r="C392" s="511" t="s">
        <v>134</v>
      </c>
      <c r="D392" s="501">
        <v>2012</v>
      </c>
      <c r="E392" s="511" t="s">
        <v>26</v>
      </c>
      <c r="F392" s="511" t="s">
        <v>13</v>
      </c>
      <c r="G392" s="511" t="s">
        <v>488</v>
      </c>
      <c r="H392" s="517" t="s">
        <v>1227</v>
      </c>
      <c r="I392" s="501" t="s">
        <v>655</v>
      </c>
      <c r="J392" s="511" t="s">
        <v>331</v>
      </c>
      <c r="K392" s="511"/>
      <c r="L392" s="511"/>
      <c r="M392" s="511">
        <v>7</v>
      </c>
      <c r="N392" s="511">
        <v>7</v>
      </c>
    </row>
    <row r="393" spans="1:14">
      <c r="A393" s="511" t="s">
        <v>9</v>
      </c>
      <c r="B393" s="511" t="s">
        <v>9</v>
      </c>
      <c r="C393" s="511" t="s">
        <v>134</v>
      </c>
      <c r="D393" s="501">
        <v>2012</v>
      </c>
      <c r="E393" s="511" t="s">
        <v>26</v>
      </c>
      <c r="F393" s="511" t="s">
        <v>13</v>
      </c>
      <c r="G393" s="511" t="s">
        <v>488</v>
      </c>
      <c r="H393" s="517" t="s">
        <v>1197</v>
      </c>
      <c r="I393" s="501" t="s">
        <v>655</v>
      </c>
      <c r="J393" s="511" t="s">
        <v>331</v>
      </c>
      <c r="K393" s="511"/>
      <c r="L393" s="511"/>
      <c r="M393" s="511">
        <v>1</v>
      </c>
      <c r="N393" s="511">
        <v>1</v>
      </c>
    </row>
    <row r="394" spans="1:14">
      <c r="A394" s="511" t="s">
        <v>9</v>
      </c>
      <c r="B394" s="511" t="s">
        <v>9</v>
      </c>
      <c r="C394" s="511" t="s">
        <v>134</v>
      </c>
      <c r="D394" s="501">
        <v>2012</v>
      </c>
      <c r="E394" s="511" t="s">
        <v>26</v>
      </c>
      <c r="F394" s="511" t="s">
        <v>13</v>
      </c>
      <c r="G394" s="511" t="s">
        <v>488</v>
      </c>
      <c r="H394" s="517" t="s">
        <v>1215</v>
      </c>
      <c r="I394" s="501" t="s">
        <v>655</v>
      </c>
      <c r="J394" s="511" t="s">
        <v>331</v>
      </c>
      <c r="K394" s="511"/>
      <c r="L394" s="511"/>
      <c r="M394" s="511">
        <v>1</v>
      </c>
      <c r="N394" s="511">
        <v>1</v>
      </c>
    </row>
    <row r="395" spans="1:14">
      <c r="A395" s="511" t="s">
        <v>9</v>
      </c>
      <c r="B395" s="511" t="s">
        <v>9</v>
      </c>
      <c r="C395" s="511" t="s">
        <v>134</v>
      </c>
      <c r="D395" s="501">
        <v>2012</v>
      </c>
      <c r="E395" s="511" t="s">
        <v>26</v>
      </c>
      <c r="F395" s="511" t="s">
        <v>13</v>
      </c>
      <c r="G395" s="511" t="s">
        <v>488</v>
      </c>
      <c r="H395" s="517" t="s">
        <v>1256</v>
      </c>
      <c r="I395" s="501" t="s">
        <v>655</v>
      </c>
      <c r="J395" s="511" t="s">
        <v>331</v>
      </c>
      <c r="K395" s="511"/>
      <c r="L395" s="511"/>
      <c r="M395" s="511">
        <v>104</v>
      </c>
      <c r="N395" s="511">
        <v>104</v>
      </c>
    </row>
    <row r="396" spans="1:14">
      <c r="A396" s="511" t="s">
        <v>9</v>
      </c>
      <c r="B396" s="511" t="s">
        <v>9</v>
      </c>
      <c r="C396" s="511" t="s">
        <v>134</v>
      </c>
      <c r="D396" s="501">
        <v>2012</v>
      </c>
      <c r="E396" s="511" t="s">
        <v>26</v>
      </c>
      <c r="F396" s="511" t="s">
        <v>13</v>
      </c>
      <c r="G396" s="511" t="s">
        <v>488</v>
      </c>
      <c r="H396" s="517" t="s">
        <v>1272</v>
      </c>
      <c r="I396" s="501" t="s">
        <v>655</v>
      </c>
      <c r="J396" s="511" t="s">
        <v>331</v>
      </c>
      <c r="K396" s="511"/>
      <c r="L396" s="511"/>
      <c r="M396" s="511">
        <v>2</v>
      </c>
      <c r="N396" s="511">
        <v>2</v>
      </c>
    </row>
    <row r="397" spans="1:14">
      <c r="A397" s="511" t="s">
        <v>9</v>
      </c>
      <c r="B397" s="511" t="s">
        <v>9</v>
      </c>
      <c r="C397" s="511" t="s">
        <v>134</v>
      </c>
      <c r="D397" s="501">
        <v>2012</v>
      </c>
      <c r="E397" s="511" t="s">
        <v>26</v>
      </c>
      <c r="F397" s="511" t="s">
        <v>13</v>
      </c>
      <c r="G397" s="511" t="s">
        <v>488</v>
      </c>
      <c r="H397" s="517" t="s">
        <v>1224</v>
      </c>
      <c r="I397" s="501" t="s">
        <v>655</v>
      </c>
      <c r="J397" s="511" t="s">
        <v>331</v>
      </c>
      <c r="K397" s="511"/>
      <c r="L397" s="511"/>
      <c r="M397" s="511">
        <v>2</v>
      </c>
      <c r="N397" s="511">
        <v>2</v>
      </c>
    </row>
    <row r="398" spans="1:14">
      <c r="A398" s="511" t="s">
        <v>9</v>
      </c>
      <c r="B398" s="511" t="s">
        <v>9</v>
      </c>
      <c r="C398" s="511" t="s">
        <v>134</v>
      </c>
      <c r="D398" s="501">
        <v>2012</v>
      </c>
      <c r="E398" s="511" t="s">
        <v>26</v>
      </c>
      <c r="F398" s="511" t="s">
        <v>13</v>
      </c>
      <c r="G398" s="511" t="s">
        <v>488</v>
      </c>
      <c r="H398" s="517" t="s">
        <v>1237</v>
      </c>
      <c r="I398" s="501" t="s">
        <v>655</v>
      </c>
      <c r="J398" s="511" t="s">
        <v>331</v>
      </c>
      <c r="K398" s="511"/>
      <c r="L398" s="511"/>
      <c r="M398" s="511">
        <v>5</v>
      </c>
      <c r="N398" s="511">
        <v>5</v>
      </c>
    </row>
    <row r="399" spans="1:14">
      <c r="A399" s="511" t="s">
        <v>9</v>
      </c>
      <c r="B399" s="511" t="s">
        <v>9</v>
      </c>
      <c r="C399" s="511" t="s">
        <v>134</v>
      </c>
      <c r="D399" s="501">
        <v>2012</v>
      </c>
      <c r="E399" s="511" t="s">
        <v>26</v>
      </c>
      <c r="F399" s="511" t="s">
        <v>13</v>
      </c>
      <c r="G399" s="511" t="s">
        <v>488</v>
      </c>
      <c r="H399" s="517" t="s">
        <v>1245</v>
      </c>
      <c r="I399" s="501" t="s">
        <v>655</v>
      </c>
      <c r="J399" s="511" t="s">
        <v>331</v>
      </c>
      <c r="K399" s="511"/>
      <c r="L399" s="511"/>
      <c r="M399" s="511">
        <v>2</v>
      </c>
      <c r="N399" s="511">
        <v>2</v>
      </c>
    </row>
    <row r="400" spans="1:14">
      <c r="A400" s="511" t="s">
        <v>9</v>
      </c>
      <c r="B400" s="511" t="s">
        <v>9</v>
      </c>
      <c r="C400" s="511" t="s">
        <v>134</v>
      </c>
      <c r="D400" s="501">
        <v>2012</v>
      </c>
      <c r="E400" s="511" t="s">
        <v>26</v>
      </c>
      <c r="F400" s="511" t="s">
        <v>13</v>
      </c>
      <c r="G400" s="511" t="s">
        <v>488</v>
      </c>
      <c r="H400" s="517" t="s">
        <v>1242</v>
      </c>
      <c r="I400" s="501" t="s">
        <v>655</v>
      </c>
      <c r="J400" s="511" t="s">
        <v>331</v>
      </c>
      <c r="K400" s="511"/>
      <c r="L400" s="511"/>
      <c r="M400" s="511">
        <v>3</v>
      </c>
      <c r="N400" s="511">
        <v>3</v>
      </c>
    </row>
    <row r="401" spans="1:14">
      <c r="A401" s="511" t="s">
        <v>9</v>
      </c>
      <c r="B401" s="511" t="s">
        <v>9</v>
      </c>
      <c r="C401" s="511" t="s">
        <v>134</v>
      </c>
      <c r="D401" s="501">
        <v>2012</v>
      </c>
      <c r="E401" s="511" t="s">
        <v>26</v>
      </c>
      <c r="F401" s="511" t="s">
        <v>13</v>
      </c>
      <c r="G401" s="511" t="s">
        <v>488</v>
      </c>
      <c r="H401" s="517" t="s">
        <v>1240</v>
      </c>
      <c r="I401" s="501" t="s">
        <v>655</v>
      </c>
      <c r="J401" s="511" t="s">
        <v>331</v>
      </c>
      <c r="K401" s="511"/>
      <c r="L401" s="511"/>
      <c r="M401" s="511">
        <v>30</v>
      </c>
      <c r="N401" s="511">
        <v>30</v>
      </c>
    </row>
    <row r="402" spans="1:14">
      <c r="A402" s="511" t="s">
        <v>9</v>
      </c>
      <c r="B402" s="511" t="s">
        <v>9</v>
      </c>
      <c r="C402" s="511" t="s">
        <v>134</v>
      </c>
      <c r="D402" s="501">
        <v>2012</v>
      </c>
      <c r="E402" s="511" t="s">
        <v>26</v>
      </c>
      <c r="F402" s="511" t="s">
        <v>13</v>
      </c>
      <c r="G402" s="511" t="s">
        <v>488</v>
      </c>
      <c r="H402" s="517" t="s">
        <v>1261</v>
      </c>
      <c r="I402" s="501" t="s">
        <v>642</v>
      </c>
      <c r="J402" s="511" t="s">
        <v>331</v>
      </c>
      <c r="K402" s="511"/>
      <c r="L402" s="511"/>
      <c r="M402" s="511">
        <v>30</v>
      </c>
      <c r="N402" s="511">
        <v>30</v>
      </c>
    </row>
    <row r="403" spans="1:14">
      <c r="A403" s="511" t="s">
        <v>9</v>
      </c>
      <c r="B403" s="511" t="s">
        <v>9</v>
      </c>
      <c r="C403" s="511" t="s">
        <v>134</v>
      </c>
      <c r="D403" s="501">
        <v>2012</v>
      </c>
      <c r="E403" s="511" t="s">
        <v>26</v>
      </c>
      <c r="F403" s="511" t="s">
        <v>13</v>
      </c>
      <c r="G403" s="511" t="s">
        <v>488</v>
      </c>
      <c r="H403" s="517" t="s">
        <v>732</v>
      </c>
      <c r="I403" s="501" t="s">
        <v>640</v>
      </c>
      <c r="J403" s="511" t="s">
        <v>331</v>
      </c>
      <c r="K403" s="511"/>
      <c r="L403" s="511"/>
      <c r="M403" s="511">
        <v>1</v>
      </c>
      <c r="N403" s="511">
        <v>1</v>
      </c>
    </row>
    <row r="404" spans="1:14">
      <c r="A404" s="511" t="s">
        <v>9</v>
      </c>
      <c r="B404" s="511" t="s">
        <v>9</v>
      </c>
      <c r="C404" s="511" t="s">
        <v>134</v>
      </c>
      <c r="D404" s="501">
        <v>2012</v>
      </c>
      <c r="E404" s="511" t="s">
        <v>26</v>
      </c>
      <c r="F404" s="511" t="s">
        <v>13</v>
      </c>
      <c r="G404" s="511" t="s">
        <v>488</v>
      </c>
      <c r="H404" s="517" t="s">
        <v>1257</v>
      </c>
      <c r="I404" s="501" t="s">
        <v>655</v>
      </c>
      <c r="J404" s="511" t="s">
        <v>331</v>
      </c>
      <c r="K404" s="511"/>
      <c r="L404" s="511"/>
      <c r="M404" s="511">
        <v>3</v>
      </c>
      <c r="N404" s="511">
        <v>3</v>
      </c>
    </row>
    <row r="405" spans="1:14">
      <c r="A405" s="511" t="s">
        <v>9</v>
      </c>
      <c r="B405" s="511" t="s">
        <v>9</v>
      </c>
      <c r="C405" s="511" t="s">
        <v>134</v>
      </c>
      <c r="D405" s="501">
        <v>2012</v>
      </c>
      <c r="E405" s="511" t="s">
        <v>26</v>
      </c>
      <c r="F405" s="511" t="s">
        <v>13</v>
      </c>
      <c r="G405" s="511" t="s">
        <v>488</v>
      </c>
      <c r="H405" s="517" t="s">
        <v>1216</v>
      </c>
      <c r="I405" s="501" t="s">
        <v>655</v>
      </c>
      <c r="J405" s="511" t="s">
        <v>331</v>
      </c>
      <c r="K405" s="511"/>
      <c r="L405" s="511"/>
      <c r="M405" s="511">
        <v>6</v>
      </c>
      <c r="N405" s="511">
        <v>6</v>
      </c>
    </row>
    <row r="406" spans="1:14">
      <c r="A406" s="511" t="s">
        <v>9</v>
      </c>
      <c r="B406" s="511" t="s">
        <v>9</v>
      </c>
      <c r="C406" s="511" t="s">
        <v>134</v>
      </c>
      <c r="D406" s="501">
        <v>2012</v>
      </c>
      <c r="E406" s="511" t="s">
        <v>26</v>
      </c>
      <c r="F406" s="511" t="s">
        <v>13</v>
      </c>
      <c r="G406" s="511" t="s">
        <v>488</v>
      </c>
      <c r="H406" s="517" t="s">
        <v>1223</v>
      </c>
      <c r="I406" s="501" t="s">
        <v>655</v>
      </c>
      <c r="J406" s="511" t="s">
        <v>331</v>
      </c>
      <c r="K406" s="511"/>
      <c r="L406" s="511"/>
      <c r="M406" s="511">
        <v>10</v>
      </c>
      <c r="N406" s="511">
        <v>10</v>
      </c>
    </row>
    <row r="407" spans="1:14">
      <c r="A407" s="511" t="s">
        <v>9</v>
      </c>
      <c r="B407" s="511" t="s">
        <v>9</v>
      </c>
      <c r="C407" s="511" t="s">
        <v>134</v>
      </c>
      <c r="D407" s="501">
        <v>2012</v>
      </c>
      <c r="E407" s="511" t="s">
        <v>26</v>
      </c>
      <c r="F407" s="511" t="s">
        <v>13</v>
      </c>
      <c r="G407" s="511" t="s">
        <v>488</v>
      </c>
      <c r="H407" s="517" t="s">
        <v>149</v>
      </c>
      <c r="I407" s="501" t="s">
        <v>640</v>
      </c>
      <c r="J407" s="511" t="s">
        <v>331</v>
      </c>
      <c r="K407" s="511"/>
      <c r="L407" s="511"/>
      <c r="M407" s="511">
        <v>335</v>
      </c>
      <c r="N407" s="511">
        <v>335</v>
      </c>
    </row>
    <row r="408" spans="1:14">
      <c r="A408" s="511" t="s">
        <v>9</v>
      </c>
      <c r="B408" s="511" t="s">
        <v>9</v>
      </c>
      <c r="C408" s="511" t="s">
        <v>134</v>
      </c>
      <c r="D408" s="501">
        <v>2012</v>
      </c>
      <c r="E408" s="511" t="s">
        <v>26</v>
      </c>
      <c r="F408" s="511" t="s">
        <v>13</v>
      </c>
      <c r="G408" s="511" t="s">
        <v>488</v>
      </c>
      <c r="H408" s="517" t="s">
        <v>1214</v>
      </c>
      <c r="I408" s="501" t="s">
        <v>655</v>
      </c>
      <c r="J408" s="511" t="s">
        <v>331</v>
      </c>
      <c r="K408" s="511"/>
      <c r="L408" s="511"/>
      <c r="M408" s="511">
        <v>3</v>
      </c>
      <c r="N408" s="511">
        <v>3</v>
      </c>
    </row>
    <row r="409" spans="1:14">
      <c r="A409" s="511" t="s">
        <v>9</v>
      </c>
      <c r="B409" s="511" t="s">
        <v>9</v>
      </c>
      <c r="C409" s="511" t="s">
        <v>134</v>
      </c>
      <c r="D409" s="501">
        <v>2012</v>
      </c>
      <c r="E409" s="511" t="s">
        <v>26</v>
      </c>
      <c r="F409" s="511" t="s">
        <v>13</v>
      </c>
      <c r="G409" s="511" t="s">
        <v>488</v>
      </c>
      <c r="H409" s="517" t="s">
        <v>819</v>
      </c>
      <c r="I409" s="501" t="s">
        <v>642</v>
      </c>
      <c r="J409" s="511" t="s">
        <v>331</v>
      </c>
      <c r="K409" s="511"/>
      <c r="L409" s="511"/>
      <c r="M409" s="511">
        <v>16</v>
      </c>
      <c r="N409" s="511">
        <v>16</v>
      </c>
    </row>
    <row r="410" spans="1:14">
      <c r="A410" s="511" t="s">
        <v>9</v>
      </c>
      <c r="B410" s="511" t="s">
        <v>9</v>
      </c>
      <c r="C410" s="511" t="s">
        <v>134</v>
      </c>
      <c r="D410" s="501">
        <v>2012</v>
      </c>
      <c r="E410" s="511" t="s">
        <v>26</v>
      </c>
      <c r="F410" s="511" t="s">
        <v>13</v>
      </c>
      <c r="G410" s="511" t="s">
        <v>488</v>
      </c>
      <c r="H410" s="517" t="s">
        <v>746</v>
      </c>
      <c r="I410" s="501" t="s">
        <v>640</v>
      </c>
      <c r="J410" s="511" t="s">
        <v>331</v>
      </c>
      <c r="K410" s="511"/>
      <c r="L410" s="511"/>
      <c r="M410" s="511">
        <v>2</v>
      </c>
      <c r="N410" s="511">
        <v>2</v>
      </c>
    </row>
  </sheetData>
  <mergeCells count="11">
    <mergeCell ref="A3:A4"/>
    <mergeCell ref="B3:B4"/>
    <mergeCell ref="C3:C4"/>
    <mergeCell ref="D3:D4"/>
    <mergeCell ref="J3:J4"/>
    <mergeCell ref="K3:N3"/>
    <mergeCell ref="E3:E4"/>
    <mergeCell ref="G3:G4"/>
    <mergeCell ref="H3:H4"/>
    <mergeCell ref="I3:I4"/>
    <mergeCell ref="F3:F4"/>
  </mergeCells>
  <phoneticPr fontId="29" type="noConversion"/>
  <pageMargins left="0.78749999999999998" right="0.78749999999999998" top="1.0527777777777778" bottom="1.0527777777777778" header="0.78749999999999998" footer="0.78749999999999998"/>
  <pageSetup paperSize="9" scale="51"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832"/>
  <sheetViews>
    <sheetView view="pageBreakPreview" zoomScaleSheetLayoutView="100" workbookViewId="0">
      <selection activeCell="C6" sqref="C6"/>
    </sheetView>
  </sheetViews>
  <sheetFormatPr defaultColWidth="5.7109375" defaultRowHeight="19.899999999999999" customHeight="1"/>
  <cols>
    <col min="1" max="1" width="10.5703125" style="1" customWidth="1"/>
    <col min="2" max="2" width="21.140625" style="9" customWidth="1"/>
    <col min="3" max="3" width="28.5703125" style="9" customWidth="1"/>
    <col min="4" max="4" width="12.7109375" style="9" customWidth="1"/>
    <col min="5" max="5" width="16.28515625" style="71" customWidth="1"/>
    <col min="6" max="6" width="8.7109375" style="71" customWidth="1"/>
    <col min="7" max="7" width="13.7109375" style="71" customWidth="1"/>
    <col min="8" max="8" width="15.7109375" style="71" customWidth="1"/>
    <col min="9" max="9" width="19.28515625" style="71" customWidth="1"/>
    <col min="10" max="10" width="13.85546875" style="71" customWidth="1"/>
    <col min="11" max="11" width="16.140625" style="71" customWidth="1"/>
    <col min="12" max="12" width="9.85546875" style="71" customWidth="1"/>
    <col min="13" max="16384" width="5.7109375" style="72"/>
  </cols>
  <sheetData>
    <row r="1" spans="1:256" ht="21.6" customHeight="1" thickBot="1">
      <c r="A1" s="11" t="s">
        <v>143</v>
      </c>
      <c r="B1" s="73"/>
      <c r="C1" s="73"/>
      <c r="D1" s="74"/>
      <c r="E1" s="74"/>
      <c r="F1" s="74"/>
      <c r="G1" s="74"/>
      <c r="H1" s="75" t="s">
        <v>0</v>
      </c>
      <c r="I1" s="831" t="s">
        <v>10</v>
      </c>
      <c r="J1" s="831"/>
      <c r="K1"/>
      <c r="L1"/>
    </row>
    <row r="2" spans="1:256" ht="20.100000000000001" customHeight="1" thickBot="1">
      <c r="A2" s="17"/>
      <c r="B2" s="76"/>
      <c r="C2" s="76"/>
      <c r="D2" s="76"/>
      <c r="E2" s="76"/>
      <c r="F2" s="76"/>
      <c r="G2" s="76"/>
      <c r="H2" s="203"/>
      <c r="I2" s="832"/>
      <c r="J2" s="832"/>
      <c r="K2"/>
      <c r="L2"/>
    </row>
    <row r="3" spans="1:256" ht="51" customHeight="1" thickBot="1">
      <c r="A3" s="77" t="s">
        <v>1</v>
      </c>
      <c r="B3" s="78" t="s">
        <v>124</v>
      </c>
      <c r="C3" s="77" t="s">
        <v>15</v>
      </c>
      <c r="D3" s="77" t="s">
        <v>3</v>
      </c>
      <c r="E3" s="79" t="s">
        <v>144</v>
      </c>
      <c r="F3" s="79" t="s">
        <v>125</v>
      </c>
      <c r="G3" s="80" t="s">
        <v>145</v>
      </c>
      <c r="H3" s="80" t="s">
        <v>146</v>
      </c>
      <c r="I3" s="80" t="s">
        <v>147</v>
      </c>
      <c r="J3" s="174" t="s">
        <v>148</v>
      </c>
      <c r="K3" s="72"/>
      <c r="L3" s="72"/>
      <c r="IU3"/>
      <c r="IV3"/>
    </row>
    <row r="4" spans="1:256" s="283" customFormat="1" ht="12.75" customHeight="1">
      <c r="A4" s="275" t="s">
        <v>9</v>
      </c>
      <c r="B4" s="277" t="s">
        <v>639</v>
      </c>
      <c r="C4" s="275" t="s">
        <v>677</v>
      </c>
      <c r="D4" s="278" t="s">
        <v>13</v>
      </c>
      <c r="E4" s="275" t="s">
        <v>678</v>
      </c>
      <c r="F4" s="278">
        <v>1</v>
      </c>
      <c r="G4" s="281">
        <v>235</v>
      </c>
      <c r="H4" s="248"/>
      <c r="I4" s="282"/>
      <c r="J4" s="282" t="s">
        <v>95</v>
      </c>
    </row>
    <row r="5" spans="1:256" s="283" customFormat="1" ht="12.75" customHeight="1">
      <c r="A5" s="275" t="s">
        <v>9</v>
      </c>
      <c r="B5" s="284" t="s">
        <v>641</v>
      </c>
      <c r="C5" s="275" t="s">
        <v>677</v>
      </c>
      <c r="D5" s="278" t="s">
        <v>13</v>
      </c>
      <c r="E5" s="275" t="s">
        <v>679</v>
      </c>
      <c r="F5" s="278">
        <v>1</v>
      </c>
      <c r="G5" s="281">
        <v>29275</v>
      </c>
      <c r="H5" s="248">
        <v>18</v>
      </c>
      <c r="I5" s="282"/>
      <c r="J5" s="282" t="s">
        <v>95</v>
      </c>
    </row>
    <row r="6" spans="1:256" s="283" customFormat="1" ht="12.75" customHeight="1">
      <c r="A6" s="275" t="s">
        <v>9</v>
      </c>
      <c r="B6" s="284" t="s">
        <v>641</v>
      </c>
      <c r="C6" s="275" t="s">
        <v>677</v>
      </c>
      <c r="D6" s="278" t="s">
        <v>13</v>
      </c>
      <c r="E6" s="275" t="s">
        <v>680</v>
      </c>
      <c r="F6" s="278">
        <v>1</v>
      </c>
      <c r="G6" s="281">
        <v>45560</v>
      </c>
      <c r="H6" s="248">
        <v>33</v>
      </c>
      <c r="I6" s="282"/>
      <c r="J6" s="282" t="s">
        <v>95</v>
      </c>
    </row>
    <row r="7" spans="1:256" s="283" customFormat="1" ht="12.75" customHeight="1">
      <c r="A7" s="275" t="s">
        <v>9</v>
      </c>
      <c r="B7" s="284" t="s">
        <v>641</v>
      </c>
      <c r="C7" s="275" t="s">
        <v>677</v>
      </c>
      <c r="D7" s="278" t="s">
        <v>13</v>
      </c>
      <c r="E7" s="275" t="s">
        <v>681</v>
      </c>
      <c r="F7" s="278">
        <v>1</v>
      </c>
      <c r="G7" s="281">
        <v>3875</v>
      </c>
      <c r="H7" s="248">
        <v>18</v>
      </c>
      <c r="I7" s="282"/>
      <c r="J7" s="282" t="s">
        <v>95</v>
      </c>
    </row>
    <row r="8" spans="1:256" s="283" customFormat="1" ht="12.75" customHeight="1">
      <c r="A8" s="285" t="s">
        <v>9</v>
      </c>
      <c r="B8" s="286" t="s">
        <v>1069</v>
      </c>
      <c r="C8" s="285" t="s">
        <v>677</v>
      </c>
      <c r="D8" s="287" t="s">
        <v>13</v>
      </c>
      <c r="E8" s="285" t="s">
        <v>682</v>
      </c>
      <c r="F8" s="287">
        <v>2</v>
      </c>
      <c r="G8" s="288">
        <v>145</v>
      </c>
      <c r="H8" s="252" t="s">
        <v>683</v>
      </c>
      <c r="I8" s="289"/>
      <c r="J8" s="289" t="s">
        <v>134</v>
      </c>
    </row>
    <row r="9" spans="1:256" s="283" customFormat="1" ht="12.75" customHeight="1">
      <c r="A9" s="285" t="s">
        <v>9</v>
      </c>
      <c r="B9" s="286" t="s">
        <v>643</v>
      </c>
      <c r="C9" s="285" t="s">
        <v>677</v>
      </c>
      <c r="D9" s="287" t="s">
        <v>13</v>
      </c>
      <c r="E9" s="285" t="s">
        <v>682</v>
      </c>
      <c r="F9" s="287">
        <v>2</v>
      </c>
      <c r="G9" s="288">
        <v>37</v>
      </c>
      <c r="H9" s="252" t="s">
        <v>683</v>
      </c>
      <c r="I9" s="289"/>
      <c r="J9" s="289" t="s">
        <v>134</v>
      </c>
    </row>
    <row r="10" spans="1:256" s="283" customFormat="1" ht="12.75" customHeight="1">
      <c r="A10" s="275" t="s">
        <v>9</v>
      </c>
      <c r="B10" s="284" t="s">
        <v>644</v>
      </c>
      <c r="C10" s="275" t="s">
        <v>677</v>
      </c>
      <c r="D10" s="278" t="s">
        <v>13</v>
      </c>
      <c r="E10" s="275" t="s">
        <v>623</v>
      </c>
      <c r="F10" s="278">
        <v>1</v>
      </c>
      <c r="G10" s="281">
        <v>2570</v>
      </c>
      <c r="H10" s="248">
        <v>16</v>
      </c>
      <c r="I10" s="282"/>
      <c r="J10" s="282" t="s">
        <v>95</v>
      </c>
    </row>
    <row r="11" spans="1:256" s="283" customFormat="1" ht="12.75" customHeight="1">
      <c r="A11" s="275" t="s">
        <v>9</v>
      </c>
      <c r="B11" s="284" t="s">
        <v>644</v>
      </c>
      <c r="C11" s="275" t="s">
        <v>677</v>
      </c>
      <c r="D11" s="278" t="s">
        <v>13</v>
      </c>
      <c r="E11" s="275" t="s">
        <v>684</v>
      </c>
      <c r="F11" s="278">
        <v>1</v>
      </c>
      <c r="G11" s="281">
        <v>9590</v>
      </c>
      <c r="H11" s="248">
        <v>23</v>
      </c>
      <c r="I11" s="282"/>
      <c r="J11" s="282" t="s">
        <v>95</v>
      </c>
    </row>
    <row r="12" spans="1:256" s="283" customFormat="1" ht="12.75" customHeight="1">
      <c r="A12" s="285" t="s">
        <v>9</v>
      </c>
      <c r="B12" s="286" t="s">
        <v>645</v>
      </c>
      <c r="C12" s="285" t="s">
        <v>677</v>
      </c>
      <c r="D12" s="287" t="s">
        <v>13</v>
      </c>
      <c r="E12" s="285" t="s">
        <v>685</v>
      </c>
      <c r="F12" s="287">
        <v>2</v>
      </c>
      <c r="G12" s="288">
        <v>5</v>
      </c>
      <c r="H12" s="252" t="s">
        <v>683</v>
      </c>
      <c r="I12" s="289"/>
      <c r="J12" s="289" t="s">
        <v>134</v>
      </c>
    </row>
    <row r="13" spans="1:256" s="283" customFormat="1" ht="12.75" customHeight="1">
      <c r="A13" s="285" t="s">
        <v>9</v>
      </c>
      <c r="B13" s="286" t="s">
        <v>646</v>
      </c>
      <c r="C13" s="285" t="s">
        <v>677</v>
      </c>
      <c r="D13" s="287" t="s">
        <v>13</v>
      </c>
      <c r="E13" s="285" t="s">
        <v>682</v>
      </c>
      <c r="F13" s="287">
        <v>2</v>
      </c>
      <c r="G13" s="288">
        <v>80</v>
      </c>
      <c r="H13" s="252" t="s">
        <v>683</v>
      </c>
      <c r="I13" s="289"/>
      <c r="J13" s="289" t="s">
        <v>134</v>
      </c>
    </row>
    <row r="14" spans="1:256" s="283" customFormat="1" ht="12.75" customHeight="1">
      <c r="A14" s="275" t="s">
        <v>9</v>
      </c>
      <c r="B14" s="277" t="s">
        <v>647</v>
      </c>
      <c r="C14" s="275" t="s">
        <v>677</v>
      </c>
      <c r="D14" s="278" t="s">
        <v>13</v>
      </c>
      <c r="E14" s="275" t="s">
        <v>685</v>
      </c>
      <c r="F14" s="278">
        <v>2</v>
      </c>
      <c r="G14" s="281">
        <v>195</v>
      </c>
      <c r="H14" s="248" t="s">
        <v>683</v>
      </c>
      <c r="I14" s="282"/>
      <c r="J14" s="282" t="s">
        <v>95</v>
      </c>
    </row>
    <row r="15" spans="1:256" s="283" customFormat="1" ht="12.75" customHeight="1">
      <c r="A15" s="285" t="s">
        <v>9</v>
      </c>
      <c r="B15" s="286" t="s">
        <v>648</v>
      </c>
      <c r="C15" s="285" t="s">
        <v>677</v>
      </c>
      <c r="D15" s="287" t="s">
        <v>13</v>
      </c>
      <c r="E15" s="285" t="s">
        <v>685</v>
      </c>
      <c r="F15" s="287">
        <v>2</v>
      </c>
      <c r="G15" s="288">
        <v>165</v>
      </c>
      <c r="H15" s="252" t="s">
        <v>683</v>
      </c>
      <c r="I15" s="289"/>
      <c r="J15" s="289" t="s">
        <v>134</v>
      </c>
    </row>
    <row r="16" spans="1:256" s="283" customFormat="1" ht="12.75" customHeight="1">
      <c r="A16" s="285" t="s">
        <v>9</v>
      </c>
      <c r="B16" s="286" t="s">
        <v>649</v>
      </c>
      <c r="C16" s="285" t="s">
        <v>677</v>
      </c>
      <c r="D16" s="287" t="s">
        <v>13</v>
      </c>
      <c r="E16" s="285" t="s">
        <v>685</v>
      </c>
      <c r="F16" s="287">
        <v>2</v>
      </c>
      <c r="G16" s="288">
        <v>35</v>
      </c>
      <c r="H16" s="252" t="s">
        <v>683</v>
      </c>
      <c r="I16" s="289"/>
      <c r="J16" s="289" t="s">
        <v>134</v>
      </c>
    </row>
    <row r="17" spans="1:10" s="283" customFormat="1" ht="12.75" customHeight="1">
      <c r="A17" s="275" t="s">
        <v>9</v>
      </c>
      <c r="B17" s="277" t="s">
        <v>650</v>
      </c>
      <c r="C17" s="275" t="s">
        <v>677</v>
      </c>
      <c r="D17" s="278" t="s">
        <v>13</v>
      </c>
      <c r="E17" s="275" t="s">
        <v>686</v>
      </c>
      <c r="F17" s="278">
        <v>1</v>
      </c>
      <c r="G17" s="281">
        <v>300</v>
      </c>
      <c r="H17" s="248"/>
      <c r="I17" s="282"/>
      <c r="J17" s="282" t="s">
        <v>95</v>
      </c>
    </row>
    <row r="18" spans="1:10" s="283" customFormat="1" ht="12.75" customHeight="1">
      <c r="A18" s="285" t="s">
        <v>9</v>
      </c>
      <c r="B18" s="286" t="s">
        <v>1070</v>
      </c>
      <c r="C18" s="285" t="s">
        <v>677</v>
      </c>
      <c r="D18" s="287" t="s">
        <v>13</v>
      </c>
      <c r="E18" s="285" t="s">
        <v>685</v>
      </c>
      <c r="F18" s="287">
        <v>2</v>
      </c>
      <c r="G18" s="288">
        <v>24</v>
      </c>
      <c r="H18" s="252" t="s">
        <v>683</v>
      </c>
      <c r="I18" s="289"/>
      <c r="J18" s="289" t="s">
        <v>134</v>
      </c>
    </row>
    <row r="19" spans="1:10" s="283" customFormat="1" ht="12.75" customHeight="1">
      <c r="A19" s="285" t="s">
        <v>9</v>
      </c>
      <c r="B19" s="286" t="s">
        <v>651</v>
      </c>
      <c r="C19" s="285" t="s">
        <v>677</v>
      </c>
      <c r="D19" s="287" t="s">
        <v>13</v>
      </c>
      <c r="E19" s="290" t="s">
        <v>685</v>
      </c>
      <c r="F19" s="287">
        <v>2</v>
      </c>
      <c r="G19" s="288">
        <v>1</v>
      </c>
      <c r="H19" s="252" t="s">
        <v>683</v>
      </c>
      <c r="I19" s="289"/>
      <c r="J19" s="289" t="s">
        <v>134</v>
      </c>
    </row>
    <row r="20" spans="1:10" s="283" customFormat="1" ht="12.75" customHeight="1">
      <c r="A20" s="285" t="s">
        <v>9</v>
      </c>
      <c r="B20" s="291" t="s">
        <v>133</v>
      </c>
      <c r="C20" s="285" t="s">
        <v>677</v>
      </c>
      <c r="D20" s="287" t="s">
        <v>13</v>
      </c>
      <c r="E20" s="290">
        <v>22</v>
      </c>
      <c r="F20" s="287">
        <v>1</v>
      </c>
      <c r="G20" s="288">
        <v>1</v>
      </c>
      <c r="H20" s="252" t="s">
        <v>683</v>
      </c>
      <c r="I20" s="289"/>
      <c r="J20" s="289" t="s">
        <v>134</v>
      </c>
    </row>
    <row r="21" spans="1:10" s="283" customFormat="1" ht="12.75" customHeight="1">
      <c r="A21" s="275" t="s">
        <v>9</v>
      </c>
      <c r="B21" s="284" t="s">
        <v>652</v>
      </c>
      <c r="C21" s="275" t="s">
        <v>677</v>
      </c>
      <c r="D21" s="278" t="s">
        <v>13</v>
      </c>
      <c r="E21" s="275" t="s">
        <v>685</v>
      </c>
      <c r="F21" s="278">
        <v>1</v>
      </c>
      <c r="G21" s="281">
        <v>84945</v>
      </c>
      <c r="H21" s="248">
        <v>19</v>
      </c>
      <c r="I21" s="282"/>
      <c r="J21" s="282" t="s">
        <v>95</v>
      </c>
    </row>
    <row r="22" spans="1:10" s="283" customFormat="1" ht="12.75" customHeight="1">
      <c r="A22" s="285" t="s">
        <v>9</v>
      </c>
      <c r="B22" s="291" t="s">
        <v>687</v>
      </c>
      <c r="C22" s="285" t="s">
        <v>677</v>
      </c>
      <c r="D22" s="287" t="s">
        <v>13</v>
      </c>
      <c r="E22" s="290" t="s">
        <v>682</v>
      </c>
      <c r="F22" s="287">
        <v>2</v>
      </c>
      <c r="G22" s="288">
        <v>30</v>
      </c>
      <c r="H22" s="252" t="s">
        <v>683</v>
      </c>
      <c r="I22" s="289"/>
      <c r="J22" s="289" t="s">
        <v>134</v>
      </c>
    </row>
    <row r="23" spans="1:10" s="283" customFormat="1" ht="12.75" customHeight="1">
      <c r="A23" s="285" t="s">
        <v>9</v>
      </c>
      <c r="B23" s="291" t="s">
        <v>656</v>
      </c>
      <c r="C23" s="292" t="s">
        <v>26</v>
      </c>
      <c r="D23" s="287" t="s">
        <v>13</v>
      </c>
      <c r="E23" s="290" t="s">
        <v>161</v>
      </c>
      <c r="F23" s="287">
        <v>2</v>
      </c>
      <c r="G23" s="288">
        <v>10370</v>
      </c>
      <c r="H23" s="252">
        <v>3</v>
      </c>
      <c r="I23" s="289"/>
      <c r="J23" s="289" t="s">
        <v>134</v>
      </c>
    </row>
    <row r="24" spans="1:10" s="283" customFormat="1" ht="12.75" customHeight="1">
      <c r="A24" s="285" t="s">
        <v>9</v>
      </c>
      <c r="B24" s="291" t="s">
        <v>656</v>
      </c>
      <c r="C24" s="292" t="s">
        <v>26</v>
      </c>
      <c r="D24" s="287" t="s">
        <v>13</v>
      </c>
      <c r="E24" s="290" t="s">
        <v>488</v>
      </c>
      <c r="F24" s="287">
        <v>2</v>
      </c>
      <c r="G24" s="288">
        <v>635</v>
      </c>
      <c r="H24" s="252" t="s">
        <v>683</v>
      </c>
      <c r="I24" s="289"/>
      <c r="J24" s="289" t="s">
        <v>134</v>
      </c>
    </row>
    <row r="25" spans="1:10" s="283" customFormat="1" ht="12.75" customHeight="1">
      <c r="A25" s="285" t="s">
        <v>9</v>
      </c>
      <c r="B25" s="286" t="s">
        <v>688</v>
      </c>
      <c r="C25" s="292" t="s">
        <v>26</v>
      </c>
      <c r="D25" s="287" t="s">
        <v>13</v>
      </c>
      <c r="E25" s="285" t="s">
        <v>161</v>
      </c>
      <c r="F25" s="287">
        <v>2</v>
      </c>
      <c r="G25" s="288" t="s">
        <v>683</v>
      </c>
      <c r="H25" s="252"/>
      <c r="I25" s="289"/>
      <c r="J25" s="289" t="s">
        <v>134</v>
      </c>
    </row>
    <row r="26" spans="1:10" s="283" customFormat="1" ht="12.75" customHeight="1">
      <c r="A26" s="285" t="s">
        <v>9</v>
      </c>
      <c r="B26" s="286" t="s">
        <v>639</v>
      </c>
      <c r="C26" s="292" t="s">
        <v>26</v>
      </c>
      <c r="D26" s="287" t="s">
        <v>13</v>
      </c>
      <c r="E26" s="285" t="s">
        <v>83</v>
      </c>
      <c r="F26" s="287">
        <v>1</v>
      </c>
      <c r="G26" s="288" t="s">
        <v>683</v>
      </c>
      <c r="H26" s="252"/>
      <c r="I26" s="289"/>
      <c r="J26" s="289" t="s">
        <v>134</v>
      </c>
    </row>
    <row r="27" spans="1:10" s="283" customFormat="1" ht="12.75" customHeight="1">
      <c r="A27" s="285" t="s">
        <v>9</v>
      </c>
      <c r="B27" s="286" t="s">
        <v>639</v>
      </c>
      <c r="C27" s="292" t="s">
        <v>26</v>
      </c>
      <c r="D27" s="287" t="s">
        <v>13</v>
      </c>
      <c r="E27" s="285" t="s">
        <v>488</v>
      </c>
      <c r="F27" s="287">
        <v>1</v>
      </c>
      <c r="G27" s="288">
        <v>125</v>
      </c>
      <c r="H27" s="252"/>
      <c r="I27" s="289"/>
      <c r="J27" s="289" t="s">
        <v>134</v>
      </c>
    </row>
    <row r="28" spans="1:10" s="283" customFormat="1" ht="12.75" customHeight="1">
      <c r="A28" s="285" t="s">
        <v>9</v>
      </c>
      <c r="B28" s="286" t="s">
        <v>689</v>
      </c>
      <c r="C28" s="292" t="s">
        <v>26</v>
      </c>
      <c r="D28" s="287" t="s">
        <v>13</v>
      </c>
      <c r="E28" s="285" t="s">
        <v>161</v>
      </c>
      <c r="F28" s="287">
        <v>2</v>
      </c>
      <c r="G28" s="288" t="s">
        <v>683</v>
      </c>
      <c r="H28" s="252"/>
      <c r="I28" s="289"/>
      <c r="J28" s="289" t="s">
        <v>134</v>
      </c>
    </row>
    <row r="29" spans="1:10" s="283" customFormat="1" ht="12.75" customHeight="1">
      <c r="A29" s="285" t="s">
        <v>9</v>
      </c>
      <c r="B29" s="291" t="s">
        <v>690</v>
      </c>
      <c r="C29" s="292" t="s">
        <v>26</v>
      </c>
      <c r="D29" s="287" t="s">
        <v>13</v>
      </c>
      <c r="E29" s="290" t="s">
        <v>161</v>
      </c>
      <c r="F29" s="287">
        <v>2</v>
      </c>
      <c r="G29" s="288" t="s">
        <v>683</v>
      </c>
      <c r="H29" s="252"/>
      <c r="I29" s="289"/>
      <c r="J29" s="289" t="s">
        <v>134</v>
      </c>
    </row>
    <row r="30" spans="1:10" s="283" customFormat="1" ht="12.75" customHeight="1">
      <c r="A30" s="285" t="s">
        <v>9</v>
      </c>
      <c r="B30" s="291" t="s">
        <v>691</v>
      </c>
      <c r="C30" s="292" t="s">
        <v>26</v>
      </c>
      <c r="D30" s="287" t="s">
        <v>13</v>
      </c>
      <c r="E30" s="290" t="s">
        <v>692</v>
      </c>
      <c r="F30" s="287">
        <v>2</v>
      </c>
      <c r="G30" s="288">
        <v>2</v>
      </c>
      <c r="H30" s="252"/>
      <c r="I30" s="289"/>
      <c r="J30" s="289" t="s">
        <v>134</v>
      </c>
    </row>
    <row r="31" spans="1:10" s="283" customFormat="1" ht="12.75" customHeight="1">
      <c r="A31" s="285" t="s">
        <v>9</v>
      </c>
      <c r="B31" s="291" t="s">
        <v>693</v>
      </c>
      <c r="C31" s="292" t="s">
        <v>26</v>
      </c>
      <c r="D31" s="287" t="s">
        <v>13</v>
      </c>
      <c r="E31" s="290" t="s">
        <v>161</v>
      </c>
      <c r="F31" s="287">
        <v>1</v>
      </c>
      <c r="G31" s="288" t="s">
        <v>683</v>
      </c>
      <c r="H31" s="252"/>
      <c r="I31" s="289"/>
      <c r="J31" s="289" t="s">
        <v>134</v>
      </c>
    </row>
    <row r="32" spans="1:10" s="283" customFormat="1" ht="12.75" customHeight="1">
      <c r="A32" s="285" t="s">
        <v>9</v>
      </c>
      <c r="B32" s="291" t="s">
        <v>694</v>
      </c>
      <c r="C32" s="292" t="s">
        <v>26</v>
      </c>
      <c r="D32" s="287" t="s">
        <v>13</v>
      </c>
      <c r="E32" s="290" t="s">
        <v>161</v>
      </c>
      <c r="F32" s="287">
        <v>1</v>
      </c>
      <c r="G32" s="288" t="s">
        <v>683</v>
      </c>
      <c r="H32" s="252"/>
      <c r="I32" s="289"/>
      <c r="J32" s="289" t="s">
        <v>134</v>
      </c>
    </row>
    <row r="33" spans="1:10" s="283" customFormat="1" ht="12.75" customHeight="1">
      <c r="A33" s="285" t="s">
        <v>9</v>
      </c>
      <c r="B33" s="291" t="s">
        <v>694</v>
      </c>
      <c r="C33" s="292" t="s">
        <v>26</v>
      </c>
      <c r="D33" s="287" t="s">
        <v>13</v>
      </c>
      <c r="E33" s="290" t="s">
        <v>488</v>
      </c>
      <c r="F33" s="287">
        <v>1</v>
      </c>
      <c r="G33" s="288" t="s">
        <v>683</v>
      </c>
      <c r="H33" s="252"/>
      <c r="I33" s="289"/>
      <c r="J33" s="289" t="s">
        <v>134</v>
      </c>
    </row>
    <row r="34" spans="1:10" s="283" customFormat="1" ht="12.75" customHeight="1">
      <c r="A34" s="285" t="s">
        <v>9</v>
      </c>
      <c r="B34" s="291" t="s">
        <v>641</v>
      </c>
      <c r="C34" s="292" t="s">
        <v>26</v>
      </c>
      <c r="D34" s="287" t="s">
        <v>13</v>
      </c>
      <c r="E34" s="293" t="s">
        <v>695</v>
      </c>
      <c r="F34" s="287">
        <v>1</v>
      </c>
      <c r="G34" s="288">
        <v>11530</v>
      </c>
      <c r="H34" s="252">
        <v>0.5</v>
      </c>
      <c r="I34" s="289"/>
      <c r="J34" s="289" t="s">
        <v>134</v>
      </c>
    </row>
    <row r="35" spans="1:10" s="283" customFormat="1" ht="12.75" customHeight="1">
      <c r="A35" s="275" t="s">
        <v>9</v>
      </c>
      <c r="B35" s="284" t="s">
        <v>641</v>
      </c>
      <c r="C35" s="266" t="s">
        <v>26</v>
      </c>
      <c r="D35" s="278" t="s">
        <v>13</v>
      </c>
      <c r="E35" s="275" t="s">
        <v>696</v>
      </c>
      <c r="F35" s="278">
        <v>1</v>
      </c>
      <c r="G35" s="281">
        <v>29270</v>
      </c>
      <c r="H35" s="248">
        <v>38</v>
      </c>
      <c r="I35" s="282"/>
      <c r="J35" s="282" t="s">
        <v>95</v>
      </c>
    </row>
    <row r="36" spans="1:10" s="283" customFormat="1" ht="12.75" customHeight="1">
      <c r="A36" s="285" t="s">
        <v>9</v>
      </c>
      <c r="B36" s="286" t="s">
        <v>657</v>
      </c>
      <c r="C36" s="292" t="s">
        <v>26</v>
      </c>
      <c r="D36" s="287" t="s">
        <v>13</v>
      </c>
      <c r="E36" s="290" t="s">
        <v>488</v>
      </c>
      <c r="F36" s="287">
        <v>2</v>
      </c>
      <c r="G36" s="294">
        <v>0.06</v>
      </c>
      <c r="H36" s="252" t="s">
        <v>683</v>
      </c>
      <c r="I36" s="289"/>
      <c r="J36" s="289" t="s">
        <v>134</v>
      </c>
    </row>
    <row r="37" spans="1:10" s="283" customFormat="1" ht="12.75" customHeight="1">
      <c r="A37" s="285" t="s">
        <v>9</v>
      </c>
      <c r="B37" s="286" t="s">
        <v>697</v>
      </c>
      <c r="C37" s="292" t="s">
        <v>26</v>
      </c>
      <c r="D37" s="287" t="s">
        <v>13</v>
      </c>
      <c r="E37" s="285" t="s">
        <v>83</v>
      </c>
      <c r="F37" s="287">
        <v>2</v>
      </c>
      <c r="G37" s="288" t="s">
        <v>683</v>
      </c>
      <c r="H37" s="252" t="s">
        <v>683</v>
      </c>
      <c r="I37" s="289"/>
      <c r="J37" s="289" t="s">
        <v>134</v>
      </c>
    </row>
    <row r="38" spans="1:10" s="283" customFormat="1" ht="12.75" customHeight="1">
      <c r="A38" s="285" t="s">
        <v>9</v>
      </c>
      <c r="B38" s="286" t="s">
        <v>698</v>
      </c>
      <c r="C38" s="292" t="s">
        <v>26</v>
      </c>
      <c r="D38" s="287" t="s">
        <v>13</v>
      </c>
      <c r="E38" s="285" t="s">
        <v>83</v>
      </c>
      <c r="F38" s="287">
        <v>2</v>
      </c>
      <c r="G38" s="288" t="s">
        <v>683</v>
      </c>
      <c r="H38" s="252" t="s">
        <v>683</v>
      </c>
      <c r="I38" s="289"/>
      <c r="J38" s="289" t="s">
        <v>134</v>
      </c>
    </row>
    <row r="39" spans="1:10" s="283" customFormat="1" ht="12.75" customHeight="1">
      <c r="A39" s="285" t="s">
        <v>9</v>
      </c>
      <c r="B39" s="291" t="s">
        <v>658</v>
      </c>
      <c r="C39" s="292" t="s">
        <v>26</v>
      </c>
      <c r="D39" s="287" t="s">
        <v>13</v>
      </c>
      <c r="E39" s="290" t="s">
        <v>161</v>
      </c>
      <c r="F39" s="287">
        <v>2</v>
      </c>
      <c r="G39" s="288">
        <v>1</v>
      </c>
      <c r="H39" s="252" t="s">
        <v>683</v>
      </c>
      <c r="I39" s="289"/>
      <c r="J39" s="289" t="s">
        <v>134</v>
      </c>
    </row>
    <row r="40" spans="1:10" s="283" customFormat="1" ht="12.75" customHeight="1">
      <c r="A40" s="285" t="s">
        <v>9</v>
      </c>
      <c r="B40" s="291" t="s">
        <v>658</v>
      </c>
      <c r="C40" s="292" t="s">
        <v>26</v>
      </c>
      <c r="D40" s="287" t="s">
        <v>13</v>
      </c>
      <c r="E40" s="290" t="s">
        <v>488</v>
      </c>
      <c r="F40" s="287">
        <v>2</v>
      </c>
      <c r="G40" s="288">
        <v>5</v>
      </c>
      <c r="H40" s="252" t="s">
        <v>683</v>
      </c>
      <c r="I40" s="289"/>
      <c r="J40" s="289" t="s">
        <v>134</v>
      </c>
    </row>
    <row r="41" spans="1:10" s="283" customFormat="1" ht="12.75" customHeight="1">
      <c r="A41" s="285" t="s">
        <v>9</v>
      </c>
      <c r="B41" s="291" t="s">
        <v>644</v>
      </c>
      <c r="C41" s="292" t="s">
        <v>26</v>
      </c>
      <c r="D41" s="287" t="s">
        <v>13</v>
      </c>
      <c r="E41" s="293" t="s">
        <v>695</v>
      </c>
      <c r="F41" s="287">
        <v>1</v>
      </c>
      <c r="G41" s="288">
        <v>400</v>
      </c>
      <c r="H41" s="252">
        <v>0.1</v>
      </c>
      <c r="I41" s="289"/>
      <c r="J41" s="289" t="s">
        <v>134</v>
      </c>
    </row>
    <row r="42" spans="1:10" s="283" customFormat="1" ht="12.75" customHeight="1">
      <c r="A42" s="275" t="s">
        <v>9</v>
      </c>
      <c r="B42" s="284" t="s">
        <v>644</v>
      </c>
      <c r="C42" s="266" t="s">
        <v>26</v>
      </c>
      <c r="D42" s="278" t="s">
        <v>13</v>
      </c>
      <c r="E42" s="275" t="s">
        <v>699</v>
      </c>
      <c r="F42" s="278">
        <v>1</v>
      </c>
      <c r="G42" s="281">
        <v>400</v>
      </c>
      <c r="H42" s="248">
        <v>14</v>
      </c>
      <c r="I42" s="282"/>
      <c r="J42" s="282" t="s">
        <v>95</v>
      </c>
    </row>
    <row r="43" spans="1:10" s="283" customFormat="1" ht="12.75" customHeight="1">
      <c r="A43" s="275" t="s">
        <v>9</v>
      </c>
      <c r="B43" s="277" t="s">
        <v>644</v>
      </c>
      <c r="C43" s="266" t="s">
        <v>26</v>
      </c>
      <c r="D43" s="278" t="s">
        <v>13</v>
      </c>
      <c r="E43" s="275" t="s">
        <v>637</v>
      </c>
      <c r="F43" s="278">
        <v>1</v>
      </c>
      <c r="G43" s="281">
        <v>155</v>
      </c>
      <c r="H43" s="248">
        <v>37</v>
      </c>
      <c r="I43" s="282"/>
      <c r="J43" s="282" t="s">
        <v>95</v>
      </c>
    </row>
    <row r="44" spans="1:10" s="283" customFormat="1" ht="12.75" customHeight="1">
      <c r="A44" s="285" t="s">
        <v>9</v>
      </c>
      <c r="B44" s="291" t="s">
        <v>659</v>
      </c>
      <c r="C44" s="292" t="s">
        <v>26</v>
      </c>
      <c r="D44" s="287" t="s">
        <v>13</v>
      </c>
      <c r="E44" s="290" t="s">
        <v>161</v>
      </c>
      <c r="F44" s="287">
        <v>2</v>
      </c>
      <c r="G44" s="288">
        <v>10</v>
      </c>
      <c r="H44" s="252" t="s">
        <v>683</v>
      </c>
      <c r="I44" s="289"/>
      <c r="J44" s="289" t="s">
        <v>134</v>
      </c>
    </row>
    <row r="45" spans="1:10" s="283" customFormat="1" ht="12.75" customHeight="1">
      <c r="A45" s="275" t="s">
        <v>9</v>
      </c>
      <c r="B45" s="284" t="s">
        <v>659</v>
      </c>
      <c r="C45" s="266" t="s">
        <v>26</v>
      </c>
      <c r="D45" s="278" t="s">
        <v>13</v>
      </c>
      <c r="E45" s="280" t="s">
        <v>488</v>
      </c>
      <c r="F45" s="278">
        <v>2</v>
      </c>
      <c r="G45" s="281">
        <v>230</v>
      </c>
      <c r="H45" s="248" t="s">
        <v>683</v>
      </c>
      <c r="I45" s="282"/>
      <c r="J45" s="282" t="s">
        <v>95</v>
      </c>
    </row>
    <row r="46" spans="1:10" s="283" customFormat="1" ht="12.75" customHeight="1">
      <c r="A46" s="285" t="s">
        <v>9</v>
      </c>
      <c r="B46" s="291" t="s">
        <v>700</v>
      </c>
      <c r="C46" s="292" t="s">
        <v>26</v>
      </c>
      <c r="D46" s="287" t="s">
        <v>13</v>
      </c>
      <c r="E46" s="290" t="s">
        <v>161</v>
      </c>
      <c r="F46" s="287">
        <v>2</v>
      </c>
      <c r="G46" s="288" t="s">
        <v>683</v>
      </c>
      <c r="H46" s="252"/>
      <c r="I46" s="289"/>
      <c r="J46" s="289" t="s">
        <v>134</v>
      </c>
    </row>
    <row r="47" spans="1:10" s="283" customFormat="1" ht="12.75" customHeight="1">
      <c r="A47" s="285" t="s">
        <v>9</v>
      </c>
      <c r="B47" s="291" t="s">
        <v>701</v>
      </c>
      <c r="C47" s="292" t="s">
        <v>26</v>
      </c>
      <c r="D47" s="287" t="s">
        <v>13</v>
      </c>
      <c r="E47" s="290" t="s">
        <v>83</v>
      </c>
      <c r="F47" s="287">
        <v>2</v>
      </c>
      <c r="G47" s="288" t="s">
        <v>683</v>
      </c>
      <c r="H47" s="252"/>
      <c r="I47" s="289"/>
      <c r="J47" s="289" t="s">
        <v>134</v>
      </c>
    </row>
    <row r="48" spans="1:10" s="283" customFormat="1" ht="12.75" customHeight="1">
      <c r="A48" s="285" t="s">
        <v>9</v>
      </c>
      <c r="B48" s="291" t="s">
        <v>702</v>
      </c>
      <c r="C48" s="292" t="s">
        <v>26</v>
      </c>
      <c r="D48" s="287" t="s">
        <v>13</v>
      </c>
      <c r="E48" s="290" t="s">
        <v>83</v>
      </c>
      <c r="F48" s="287">
        <v>2</v>
      </c>
      <c r="G48" s="288" t="s">
        <v>683</v>
      </c>
      <c r="H48" s="252"/>
      <c r="I48" s="289"/>
      <c r="J48" s="289" t="s">
        <v>134</v>
      </c>
    </row>
    <row r="49" spans="1:10" s="283" customFormat="1" ht="12.75" customHeight="1">
      <c r="A49" s="285" t="s">
        <v>9</v>
      </c>
      <c r="B49" s="286" t="s">
        <v>645</v>
      </c>
      <c r="C49" s="292" t="s">
        <v>26</v>
      </c>
      <c r="D49" s="287" t="s">
        <v>13</v>
      </c>
      <c r="E49" s="285" t="s">
        <v>83</v>
      </c>
      <c r="F49" s="287">
        <v>2</v>
      </c>
      <c r="G49" s="288" t="s">
        <v>683</v>
      </c>
      <c r="H49" s="252"/>
      <c r="I49" s="289"/>
      <c r="J49" s="289" t="s">
        <v>134</v>
      </c>
    </row>
    <row r="50" spans="1:10" s="283" customFormat="1" ht="12.75" customHeight="1">
      <c r="A50" s="285" t="s">
        <v>9</v>
      </c>
      <c r="B50" s="286" t="s">
        <v>645</v>
      </c>
      <c r="C50" s="292" t="s">
        <v>26</v>
      </c>
      <c r="D50" s="287" t="s">
        <v>13</v>
      </c>
      <c r="E50" s="285" t="s">
        <v>488</v>
      </c>
      <c r="F50" s="287">
        <v>2</v>
      </c>
      <c r="G50" s="288">
        <v>9</v>
      </c>
      <c r="H50" s="252"/>
      <c r="I50" s="289"/>
      <c r="J50" s="289" t="s">
        <v>134</v>
      </c>
    </row>
    <row r="51" spans="1:10" s="283" customFormat="1" ht="12.75" customHeight="1">
      <c r="A51" s="285" t="s">
        <v>9</v>
      </c>
      <c r="B51" s="286" t="s">
        <v>703</v>
      </c>
      <c r="C51" s="292" t="s">
        <v>26</v>
      </c>
      <c r="D51" s="287" t="s">
        <v>13</v>
      </c>
      <c r="E51" s="285" t="s">
        <v>83</v>
      </c>
      <c r="F51" s="287">
        <v>1</v>
      </c>
      <c r="G51" s="288" t="s">
        <v>683</v>
      </c>
      <c r="H51" s="252"/>
      <c r="I51" s="289"/>
      <c r="J51" s="289" t="s">
        <v>134</v>
      </c>
    </row>
    <row r="52" spans="1:10" s="283" customFormat="1" ht="12.75" customHeight="1">
      <c r="A52" s="285" t="s">
        <v>9</v>
      </c>
      <c r="B52" s="286" t="s">
        <v>704</v>
      </c>
      <c r="C52" s="292" t="s">
        <v>26</v>
      </c>
      <c r="D52" s="287" t="s">
        <v>13</v>
      </c>
      <c r="E52" s="285" t="s">
        <v>705</v>
      </c>
      <c r="F52" s="287">
        <v>1</v>
      </c>
      <c r="G52" s="288">
        <v>80</v>
      </c>
      <c r="H52" s="252" t="s">
        <v>683</v>
      </c>
      <c r="I52" s="289"/>
      <c r="J52" s="289" t="s">
        <v>134</v>
      </c>
    </row>
    <row r="53" spans="1:10" s="283" customFormat="1" ht="12.75" customHeight="1">
      <c r="A53" s="285" t="s">
        <v>9</v>
      </c>
      <c r="B53" s="291" t="s">
        <v>706</v>
      </c>
      <c r="C53" s="292" t="s">
        <v>26</v>
      </c>
      <c r="D53" s="287" t="s">
        <v>13</v>
      </c>
      <c r="E53" s="290" t="s">
        <v>692</v>
      </c>
      <c r="F53" s="287">
        <v>2</v>
      </c>
      <c r="G53" s="288" t="s">
        <v>683</v>
      </c>
      <c r="H53" s="252" t="s">
        <v>683</v>
      </c>
      <c r="I53" s="289"/>
      <c r="J53" s="289" t="s">
        <v>134</v>
      </c>
    </row>
    <row r="54" spans="1:10" s="283" customFormat="1" ht="12.75" customHeight="1">
      <c r="A54" s="275" t="s">
        <v>9</v>
      </c>
      <c r="B54" s="277" t="s">
        <v>660</v>
      </c>
      <c r="C54" s="266" t="s">
        <v>26</v>
      </c>
      <c r="D54" s="278" t="s">
        <v>13</v>
      </c>
      <c r="E54" s="280" t="s">
        <v>707</v>
      </c>
      <c r="F54" s="278">
        <v>1</v>
      </c>
      <c r="G54" s="281">
        <v>235</v>
      </c>
      <c r="H54" s="248">
        <v>10</v>
      </c>
      <c r="I54" s="282"/>
      <c r="J54" s="282" t="s">
        <v>708</v>
      </c>
    </row>
    <row r="55" spans="1:10" s="283" customFormat="1" ht="12.75" customHeight="1">
      <c r="A55" s="285" t="s">
        <v>9</v>
      </c>
      <c r="B55" s="286" t="s">
        <v>661</v>
      </c>
      <c r="C55" s="292" t="s">
        <v>26</v>
      </c>
      <c r="D55" s="287" t="s">
        <v>13</v>
      </c>
      <c r="E55" s="290" t="s">
        <v>83</v>
      </c>
      <c r="F55" s="287">
        <v>1</v>
      </c>
      <c r="G55" s="288">
        <v>2.5</v>
      </c>
      <c r="H55" s="252" t="s">
        <v>709</v>
      </c>
      <c r="I55" s="289"/>
      <c r="J55" s="289" t="s">
        <v>134</v>
      </c>
    </row>
    <row r="56" spans="1:10" s="283" customFormat="1" ht="12.75" customHeight="1">
      <c r="A56" s="285" t="s">
        <v>9</v>
      </c>
      <c r="B56" s="286" t="s">
        <v>661</v>
      </c>
      <c r="C56" s="292" t="s">
        <v>26</v>
      </c>
      <c r="D56" s="287" t="s">
        <v>13</v>
      </c>
      <c r="E56" s="290" t="s">
        <v>488</v>
      </c>
      <c r="F56" s="287">
        <v>2</v>
      </c>
      <c r="G56" s="288">
        <v>56</v>
      </c>
      <c r="H56" s="252">
        <v>2</v>
      </c>
      <c r="I56" s="289"/>
      <c r="J56" s="289" t="s">
        <v>134</v>
      </c>
    </row>
    <row r="57" spans="1:10" s="283" customFormat="1" ht="12.75" customHeight="1">
      <c r="A57" s="285" t="s">
        <v>9</v>
      </c>
      <c r="B57" s="286" t="s">
        <v>662</v>
      </c>
      <c r="C57" s="292" t="s">
        <v>26</v>
      </c>
      <c r="D57" s="287" t="s">
        <v>13</v>
      </c>
      <c r="E57" s="285" t="s">
        <v>179</v>
      </c>
      <c r="F57" s="287">
        <v>1</v>
      </c>
      <c r="G57" s="288">
        <v>105</v>
      </c>
      <c r="H57" s="252">
        <v>8</v>
      </c>
      <c r="I57" s="289"/>
      <c r="J57" s="289" t="s">
        <v>134</v>
      </c>
    </row>
    <row r="58" spans="1:10" s="283" customFormat="1" ht="12.75" customHeight="1">
      <c r="A58" s="285" t="s">
        <v>9</v>
      </c>
      <c r="B58" s="286" t="s">
        <v>663</v>
      </c>
      <c r="C58" s="292" t="s">
        <v>26</v>
      </c>
      <c r="D58" s="287" t="s">
        <v>13</v>
      </c>
      <c r="E58" s="285" t="s">
        <v>710</v>
      </c>
      <c r="F58" s="287">
        <v>1</v>
      </c>
      <c r="G58" s="288">
        <v>155</v>
      </c>
      <c r="H58" s="252">
        <v>0.5</v>
      </c>
      <c r="I58" s="289"/>
      <c r="J58" s="289" t="s">
        <v>134</v>
      </c>
    </row>
    <row r="59" spans="1:10" s="283" customFormat="1" ht="12.75" customHeight="1">
      <c r="A59" s="285" t="s">
        <v>9</v>
      </c>
      <c r="B59" s="286" t="s">
        <v>711</v>
      </c>
      <c r="C59" s="292" t="s">
        <v>26</v>
      </c>
      <c r="D59" s="287" t="s">
        <v>13</v>
      </c>
      <c r="E59" s="285" t="s">
        <v>83</v>
      </c>
      <c r="F59" s="287">
        <v>2</v>
      </c>
      <c r="G59" s="288" t="s">
        <v>683</v>
      </c>
      <c r="H59" s="252">
        <v>0.1</v>
      </c>
      <c r="I59" s="289"/>
      <c r="J59" s="289" t="s">
        <v>134</v>
      </c>
    </row>
    <row r="60" spans="1:10" s="283" customFormat="1" ht="12.75" customHeight="1">
      <c r="A60" s="285" t="s">
        <v>9</v>
      </c>
      <c r="B60" s="286" t="s">
        <v>712</v>
      </c>
      <c r="C60" s="292" t="s">
        <v>26</v>
      </c>
      <c r="D60" s="287" t="s">
        <v>13</v>
      </c>
      <c r="E60" s="285" t="s">
        <v>692</v>
      </c>
      <c r="F60" s="287">
        <v>1</v>
      </c>
      <c r="G60" s="288" t="s">
        <v>683</v>
      </c>
      <c r="H60" s="252" t="s">
        <v>683</v>
      </c>
      <c r="I60" s="289"/>
      <c r="J60" s="289" t="s">
        <v>134</v>
      </c>
    </row>
    <row r="61" spans="1:10" s="283" customFormat="1" ht="12.75" customHeight="1">
      <c r="A61" s="285" t="s">
        <v>9</v>
      </c>
      <c r="B61" s="286" t="s">
        <v>713</v>
      </c>
      <c r="C61" s="292" t="s">
        <v>26</v>
      </c>
      <c r="D61" s="287" t="s">
        <v>13</v>
      </c>
      <c r="E61" s="285" t="s">
        <v>692</v>
      </c>
      <c r="F61" s="287">
        <v>2</v>
      </c>
      <c r="G61" s="288">
        <v>35</v>
      </c>
      <c r="H61" s="252"/>
      <c r="I61" s="289"/>
      <c r="J61" s="289" t="s">
        <v>134</v>
      </c>
    </row>
    <row r="62" spans="1:10" s="283" customFormat="1" ht="12.75" customHeight="1">
      <c r="A62" s="285" t="s">
        <v>9</v>
      </c>
      <c r="B62" s="286" t="s">
        <v>714</v>
      </c>
      <c r="C62" s="292" t="s">
        <v>26</v>
      </c>
      <c r="D62" s="287" t="s">
        <v>13</v>
      </c>
      <c r="E62" s="285" t="s">
        <v>83</v>
      </c>
      <c r="F62" s="287">
        <v>2</v>
      </c>
      <c r="G62" s="288" t="s">
        <v>683</v>
      </c>
      <c r="H62" s="252"/>
      <c r="I62" s="289"/>
      <c r="J62" s="289" t="s">
        <v>134</v>
      </c>
    </row>
    <row r="63" spans="1:10" s="283" customFormat="1" ht="12.75" customHeight="1">
      <c r="A63" s="285" t="s">
        <v>9</v>
      </c>
      <c r="B63" s="286" t="s">
        <v>715</v>
      </c>
      <c r="C63" s="292" t="s">
        <v>26</v>
      </c>
      <c r="D63" s="287" t="s">
        <v>13</v>
      </c>
      <c r="E63" s="285" t="s">
        <v>83</v>
      </c>
      <c r="F63" s="287">
        <v>2</v>
      </c>
      <c r="G63" s="288" t="s">
        <v>683</v>
      </c>
      <c r="H63" s="252"/>
      <c r="I63" s="289"/>
      <c r="J63" s="289" t="s">
        <v>134</v>
      </c>
    </row>
    <row r="64" spans="1:10" s="283" customFormat="1" ht="12.75" customHeight="1">
      <c r="A64" s="275" t="s">
        <v>9</v>
      </c>
      <c r="B64" s="284" t="s">
        <v>664</v>
      </c>
      <c r="C64" s="266" t="s">
        <v>26</v>
      </c>
      <c r="D64" s="278" t="s">
        <v>13</v>
      </c>
      <c r="E64" s="275" t="s">
        <v>716</v>
      </c>
      <c r="F64" s="278">
        <v>1</v>
      </c>
      <c r="G64" s="281">
        <v>1435</v>
      </c>
      <c r="H64" s="248">
        <v>26</v>
      </c>
      <c r="I64" s="282"/>
      <c r="J64" s="282" t="s">
        <v>95</v>
      </c>
    </row>
    <row r="65" spans="1:10" s="283" customFormat="1" ht="12.75" customHeight="1">
      <c r="A65" s="285" t="s">
        <v>9</v>
      </c>
      <c r="B65" s="291" t="s">
        <v>665</v>
      </c>
      <c r="C65" s="292" t="s">
        <v>26</v>
      </c>
      <c r="D65" s="287" t="s">
        <v>13</v>
      </c>
      <c r="E65" s="285" t="s">
        <v>717</v>
      </c>
      <c r="F65" s="287">
        <v>1</v>
      </c>
      <c r="G65" s="288">
        <v>150</v>
      </c>
      <c r="H65" s="252">
        <v>3</v>
      </c>
      <c r="I65" s="289"/>
      <c r="J65" s="289" t="s">
        <v>134</v>
      </c>
    </row>
    <row r="66" spans="1:10" s="283" customFormat="1" ht="12.75" customHeight="1">
      <c r="A66" s="275" t="s">
        <v>9</v>
      </c>
      <c r="B66" s="284" t="s">
        <v>665</v>
      </c>
      <c r="C66" s="266" t="s">
        <v>26</v>
      </c>
      <c r="D66" s="278" t="s">
        <v>13</v>
      </c>
      <c r="E66" s="295" t="s">
        <v>718</v>
      </c>
      <c r="F66" s="278">
        <v>1</v>
      </c>
      <c r="G66" s="281">
        <v>2190</v>
      </c>
      <c r="H66" s="248">
        <v>18</v>
      </c>
      <c r="I66" s="282"/>
      <c r="J66" s="282" t="s">
        <v>95</v>
      </c>
    </row>
    <row r="67" spans="1:10" s="283" customFormat="1" ht="12.75" customHeight="1">
      <c r="A67" s="285" t="s">
        <v>9</v>
      </c>
      <c r="B67" s="286" t="s">
        <v>719</v>
      </c>
      <c r="C67" s="292" t="s">
        <v>26</v>
      </c>
      <c r="D67" s="287" t="s">
        <v>13</v>
      </c>
      <c r="E67" s="285" t="s">
        <v>720</v>
      </c>
      <c r="F67" s="287">
        <v>2</v>
      </c>
      <c r="G67" s="288" t="s">
        <v>683</v>
      </c>
      <c r="H67" s="252"/>
      <c r="I67" s="289"/>
      <c r="J67" s="289" t="s">
        <v>134</v>
      </c>
    </row>
    <row r="68" spans="1:10" s="283" customFormat="1" ht="12.75" customHeight="1">
      <c r="A68" s="285" t="s">
        <v>9</v>
      </c>
      <c r="B68" s="291" t="s">
        <v>721</v>
      </c>
      <c r="C68" s="292" t="s">
        <v>26</v>
      </c>
      <c r="D68" s="287" t="s">
        <v>13</v>
      </c>
      <c r="E68" s="290" t="s">
        <v>161</v>
      </c>
      <c r="F68" s="287">
        <v>2</v>
      </c>
      <c r="G68" s="288" t="s">
        <v>683</v>
      </c>
      <c r="H68" s="252"/>
      <c r="I68" s="289"/>
      <c r="J68" s="289" t="s">
        <v>134</v>
      </c>
    </row>
    <row r="69" spans="1:10" s="283" customFormat="1" ht="12.75" customHeight="1">
      <c r="A69" s="285" t="s">
        <v>9</v>
      </c>
      <c r="B69" s="291" t="s">
        <v>722</v>
      </c>
      <c r="C69" s="292" t="s">
        <v>26</v>
      </c>
      <c r="D69" s="287" t="s">
        <v>13</v>
      </c>
      <c r="E69" s="290" t="s">
        <v>161</v>
      </c>
      <c r="F69" s="287">
        <v>2</v>
      </c>
      <c r="G69" s="288" t="s">
        <v>683</v>
      </c>
      <c r="H69" s="252"/>
      <c r="I69" s="289"/>
      <c r="J69" s="289" t="s">
        <v>134</v>
      </c>
    </row>
    <row r="70" spans="1:10" s="283" customFormat="1" ht="12.75" customHeight="1">
      <c r="A70" s="285" t="s">
        <v>9</v>
      </c>
      <c r="B70" s="291" t="s">
        <v>723</v>
      </c>
      <c r="C70" s="292" t="s">
        <v>26</v>
      </c>
      <c r="D70" s="287" t="s">
        <v>13</v>
      </c>
      <c r="E70" s="290" t="s">
        <v>161</v>
      </c>
      <c r="F70" s="287">
        <v>2</v>
      </c>
      <c r="G70" s="288">
        <v>0.03</v>
      </c>
      <c r="H70" s="252" t="s">
        <v>683</v>
      </c>
      <c r="I70" s="289"/>
      <c r="J70" s="289" t="s">
        <v>134</v>
      </c>
    </row>
    <row r="71" spans="1:10" s="283" customFormat="1" ht="12.75" customHeight="1">
      <c r="A71" s="285" t="s">
        <v>9</v>
      </c>
      <c r="B71" s="286" t="s">
        <v>648</v>
      </c>
      <c r="C71" s="292" t="s">
        <v>26</v>
      </c>
      <c r="D71" s="287" t="s">
        <v>13</v>
      </c>
      <c r="E71" s="285" t="s">
        <v>161</v>
      </c>
      <c r="F71" s="287">
        <v>1</v>
      </c>
      <c r="G71" s="288">
        <v>8</v>
      </c>
      <c r="H71" s="252"/>
      <c r="I71" s="289"/>
      <c r="J71" s="289" t="s">
        <v>134</v>
      </c>
    </row>
    <row r="72" spans="1:10" s="283" customFormat="1" ht="12.75" customHeight="1">
      <c r="A72" s="285" t="s">
        <v>9</v>
      </c>
      <c r="B72" s="286" t="s">
        <v>648</v>
      </c>
      <c r="C72" s="292" t="s">
        <v>26</v>
      </c>
      <c r="D72" s="287" t="s">
        <v>13</v>
      </c>
      <c r="E72" s="285" t="s">
        <v>720</v>
      </c>
      <c r="F72" s="287">
        <v>1</v>
      </c>
      <c r="G72" s="288" t="s">
        <v>683</v>
      </c>
      <c r="H72" s="252"/>
      <c r="I72" s="289"/>
      <c r="J72" s="289" t="s">
        <v>134</v>
      </c>
    </row>
    <row r="73" spans="1:10" s="283" customFormat="1" ht="12.75" customHeight="1">
      <c r="A73" s="275" t="s">
        <v>9</v>
      </c>
      <c r="B73" s="277" t="s">
        <v>648</v>
      </c>
      <c r="C73" s="266" t="s">
        <v>26</v>
      </c>
      <c r="D73" s="278" t="s">
        <v>13</v>
      </c>
      <c r="E73" s="275" t="s">
        <v>488</v>
      </c>
      <c r="F73" s="278">
        <v>1</v>
      </c>
      <c r="G73" s="281">
        <v>288</v>
      </c>
      <c r="H73" s="248">
        <v>10</v>
      </c>
      <c r="I73" s="282"/>
      <c r="J73" s="282" t="s">
        <v>724</v>
      </c>
    </row>
    <row r="74" spans="1:10" s="283" customFormat="1" ht="12.75" customHeight="1">
      <c r="A74" s="285" t="s">
        <v>9</v>
      </c>
      <c r="B74" s="286" t="s">
        <v>666</v>
      </c>
      <c r="C74" s="292" t="s">
        <v>26</v>
      </c>
      <c r="D74" s="287" t="s">
        <v>13</v>
      </c>
      <c r="E74" s="293" t="s">
        <v>725</v>
      </c>
      <c r="F74" s="287">
        <v>1</v>
      </c>
      <c r="G74" s="288">
        <v>885</v>
      </c>
      <c r="H74" s="252">
        <v>0.6</v>
      </c>
      <c r="I74" s="289"/>
      <c r="J74" s="289" t="s">
        <v>134</v>
      </c>
    </row>
    <row r="75" spans="1:10" s="283" customFormat="1" ht="12.75" customHeight="1">
      <c r="A75" s="285" t="s">
        <v>9</v>
      </c>
      <c r="B75" s="286" t="s">
        <v>666</v>
      </c>
      <c r="C75" s="292" t="s">
        <v>26</v>
      </c>
      <c r="D75" s="287" t="s">
        <v>13</v>
      </c>
      <c r="E75" s="285" t="s">
        <v>726</v>
      </c>
      <c r="F75" s="287">
        <v>1</v>
      </c>
      <c r="G75" s="288">
        <v>580</v>
      </c>
      <c r="H75" s="252" t="s">
        <v>683</v>
      </c>
      <c r="I75" s="289"/>
      <c r="J75" s="289" t="s">
        <v>134</v>
      </c>
    </row>
    <row r="76" spans="1:10" s="283" customFormat="1" ht="12.75" customHeight="1">
      <c r="A76" s="285" t="s">
        <v>9</v>
      </c>
      <c r="B76" s="291" t="s">
        <v>649</v>
      </c>
      <c r="C76" s="292" t="s">
        <v>26</v>
      </c>
      <c r="D76" s="287" t="s">
        <v>13</v>
      </c>
      <c r="E76" s="290" t="s">
        <v>727</v>
      </c>
      <c r="F76" s="287">
        <v>2</v>
      </c>
      <c r="G76" s="288">
        <v>15</v>
      </c>
      <c r="H76" s="252">
        <v>0.1</v>
      </c>
      <c r="I76" s="289"/>
      <c r="J76" s="289" t="s">
        <v>134</v>
      </c>
    </row>
    <row r="77" spans="1:10" s="283" customFormat="1" ht="12.75" customHeight="1">
      <c r="A77" s="285" t="s">
        <v>9</v>
      </c>
      <c r="B77" s="291" t="s">
        <v>728</v>
      </c>
      <c r="C77" s="292" t="s">
        <v>26</v>
      </c>
      <c r="D77" s="287" t="s">
        <v>13</v>
      </c>
      <c r="E77" s="290" t="s">
        <v>161</v>
      </c>
      <c r="F77" s="287">
        <v>1</v>
      </c>
      <c r="G77" s="288" t="s">
        <v>683</v>
      </c>
      <c r="H77" s="252"/>
      <c r="I77" s="289"/>
      <c r="J77" s="289" t="s">
        <v>134</v>
      </c>
    </row>
    <row r="78" spans="1:10" s="283" customFormat="1" ht="12.75" customHeight="1">
      <c r="A78" s="285" t="s">
        <v>9</v>
      </c>
      <c r="B78" s="291" t="s">
        <v>667</v>
      </c>
      <c r="C78" s="292" t="s">
        <v>26</v>
      </c>
      <c r="D78" s="287" t="s">
        <v>13</v>
      </c>
      <c r="E78" s="290" t="s">
        <v>83</v>
      </c>
      <c r="F78" s="287">
        <v>1</v>
      </c>
      <c r="G78" s="288" t="s">
        <v>683</v>
      </c>
      <c r="H78" s="252"/>
      <c r="I78" s="289"/>
      <c r="J78" s="289" t="s">
        <v>134</v>
      </c>
    </row>
    <row r="79" spans="1:10" s="283" customFormat="1" ht="12.75" customHeight="1">
      <c r="A79" s="285" t="s">
        <v>9</v>
      </c>
      <c r="B79" s="286" t="s">
        <v>668</v>
      </c>
      <c r="C79" s="292" t="s">
        <v>26</v>
      </c>
      <c r="D79" s="287" t="s">
        <v>13</v>
      </c>
      <c r="E79" s="285" t="s">
        <v>83</v>
      </c>
      <c r="F79" s="287">
        <v>1</v>
      </c>
      <c r="G79" s="288" t="s">
        <v>683</v>
      </c>
      <c r="H79" s="252"/>
      <c r="I79" s="289"/>
      <c r="J79" s="289" t="s">
        <v>134</v>
      </c>
    </row>
    <row r="80" spans="1:10" s="283" customFormat="1" ht="12.75" customHeight="1">
      <c r="A80" s="285" t="s">
        <v>9</v>
      </c>
      <c r="B80" s="286" t="s">
        <v>669</v>
      </c>
      <c r="C80" s="292" t="s">
        <v>26</v>
      </c>
      <c r="D80" s="287" t="s">
        <v>13</v>
      </c>
      <c r="E80" s="285" t="s">
        <v>83</v>
      </c>
      <c r="F80" s="287">
        <v>1</v>
      </c>
      <c r="G80" s="288" t="s">
        <v>683</v>
      </c>
      <c r="H80" s="252"/>
      <c r="I80" s="289"/>
      <c r="J80" s="289" t="s">
        <v>134</v>
      </c>
    </row>
    <row r="81" spans="1:10" s="283" customFormat="1" ht="12.75" customHeight="1">
      <c r="A81" s="285" t="s">
        <v>9</v>
      </c>
      <c r="B81" s="286" t="s">
        <v>670</v>
      </c>
      <c r="C81" s="292" t="s">
        <v>26</v>
      </c>
      <c r="D81" s="287" t="s">
        <v>13</v>
      </c>
      <c r="E81" s="285" t="s">
        <v>83</v>
      </c>
      <c r="F81" s="287">
        <v>1</v>
      </c>
      <c r="G81" s="288" t="s">
        <v>683</v>
      </c>
      <c r="H81" s="252"/>
      <c r="I81" s="289"/>
      <c r="J81" s="289" t="s">
        <v>134</v>
      </c>
    </row>
    <row r="82" spans="1:10" s="283" customFormat="1" ht="12.75" customHeight="1">
      <c r="A82" s="285" t="s">
        <v>9</v>
      </c>
      <c r="B82" s="291" t="s">
        <v>671</v>
      </c>
      <c r="C82" s="292" t="s">
        <v>26</v>
      </c>
      <c r="D82" s="287" t="s">
        <v>13</v>
      </c>
      <c r="E82" s="290" t="s">
        <v>83</v>
      </c>
      <c r="F82" s="287">
        <v>1</v>
      </c>
      <c r="G82" s="288" t="s">
        <v>683</v>
      </c>
      <c r="H82" s="252"/>
      <c r="I82" s="289"/>
      <c r="J82" s="289" t="s">
        <v>134</v>
      </c>
    </row>
    <row r="83" spans="1:10" s="283" customFormat="1" ht="12.75" customHeight="1">
      <c r="A83" s="285" t="s">
        <v>9</v>
      </c>
      <c r="B83" s="291" t="s">
        <v>729</v>
      </c>
      <c r="C83" s="292" t="s">
        <v>26</v>
      </c>
      <c r="D83" s="287" t="s">
        <v>13</v>
      </c>
      <c r="E83" s="290" t="s">
        <v>161</v>
      </c>
      <c r="F83" s="287">
        <v>2</v>
      </c>
      <c r="G83" s="288" t="s">
        <v>683</v>
      </c>
      <c r="H83" s="252"/>
      <c r="I83" s="289"/>
      <c r="J83" s="289" t="s">
        <v>134</v>
      </c>
    </row>
    <row r="84" spans="1:10" s="283" customFormat="1" ht="12.75" customHeight="1">
      <c r="A84" s="285" t="s">
        <v>9</v>
      </c>
      <c r="B84" s="291" t="s">
        <v>650</v>
      </c>
      <c r="C84" s="292" t="s">
        <v>26</v>
      </c>
      <c r="D84" s="287" t="s">
        <v>13</v>
      </c>
      <c r="E84" s="290" t="s">
        <v>161</v>
      </c>
      <c r="F84" s="287">
        <v>1</v>
      </c>
      <c r="G84" s="288" t="s">
        <v>683</v>
      </c>
      <c r="H84" s="252"/>
      <c r="I84" s="289"/>
      <c r="J84" s="289" t="s">
        <v>134</v>
      </c>
    </row>
    <row r="85" spans="1:10" s="283" customFormat="1" ht="12.75" customHeight="1">
      <c r="A85" s="285" t="s">
        <v>9</v>
      </c>
      <c r="B85" s="291" t="s">
        <v>672</v>
      </c>
      <c r="C85" s="292" t="s">
        <v>26</v>
      </c>
      <c r="D85" s="287" t="s">
        <v>13</v>
      </c>
      <c r="E85" s="290" t="s">
        <v>730</v>
      </c>
      <c r="F85" s="287">
        <v>1</v>
      </c>
      <c r="G85" s="288">
        <v>4775</v>
      </c>
      <c r="H85" s="252" t="s">
        <v>709</v>
      </c>
      <c r="I85" s="289"/>
      <c r="J85" s="289" t="s">
        <v>134</v>
      </c>
    </row>
    <row r="86" spans="1:10" s="283" customFormat="1" ht="12.75" customHeight="1">
      <c r="A86" s="285" t="s">
        <v>9</v>
      </c>
      <c r="B86" s="291" t="s">
        <v>672</v>
      </c>
      <c r="C86" s="292" t="s">
        <v>26</v>
      </c>
      <c r="D86" s="287" t="s">
        <v>13</v>
      </c>
      <c r="E86" s="290" t="s">
        <v>731</v>
      </c>
      <c r="F86" s="287">
        <v>1</v>
      </c>
      <c r="G86" s="288">
        <v>162</v>
      </c>
      <c r="H86" s="252"/>
      <c r="I86" s="289"/>
      <c r="J86" s="289" t="s">
        <v>134</v>
      </c>
    </row>
    <row r="87" spans="1:10" s="283" customFormat="1" ht="12.75" customHeight="1">
      <c r="A87" s="285" t="s">
        <v>9</v>
      </c>
      <c r="B87" s="286" t="s">
        <v>651</v>
      </c>
      <c r="C87" s="292" t="s">
        <v>26</v>
      </c>
      <c r="D87" s="287" t="s">
        <v>13</v>
      </c>
      <c r="E87" s="290" t="s">
        <v>83</v>
      </c>
      <c r="F87" s="287">
        <v>2</v>
      </c>
      <c r="G87" s="288" t="s">
        <v>683</v>
      </c>
      <c r="H87" s="252"/>
      <c r="I87" s="289"/>
      <c r="J87" s="289" t="s">
        <v>134</v>
      </c>
    </row>
    <row r="88" spans="1:10" s="283" customFormat="1" ht="12.75" customHeight="1">
      <c r="A88" s="285" t="s">
        <v>9</v>
      </c>
      <c r="B88" s="286" t="s">
        <v>651</v>
      </c>
      <c r="C88" s="292" t="s">
        <v>26</v>
      </c>
      <c r="D88" s="287" t="s">
        <v>13</v>
      </c>
      <c r="E88" s="290" t="s">
        <v>488</v>
      </c>
      <c r="F88" s="287">
        <v>2</v>
      </c>
      <c r="G88" s="288">
        <v>30</v>
      </c>
      <c r="H88" s="252"/>
      <c r="I88" s="289"/>
      <c r="J88" s="289" t="s">
        <v>134</v>
      </c>
    </row>
    <row r="89" spans="1:10" s="283" customFormat="1" ht="12.75" customHeight="1">
      <c r="A89" s="285" t="s">
        <v>9</v>
      </c>
      <c r="B89" s="286" t="s">
        <v>732</v>
      </c>
      <c r="C89" s="292" t="s">
        <v>26</v>
      </c>
      <c r="D89" s="287" t="s">
        <v>13</v>
      </c>
      <c r="E89" s="290" t="s">
        <v>488</v>
      </c>
      <c r="F89" s="287">
        <v>1</v>
      </c>
      <c r="G89" s="288" t="s">
        <v>683</v>
      </c>
      <c r="H89" s="252"/>
      <c r="I89" s="289"/>
      <c r="J89" s="289" t="s">
        <v>134</v>
      </c>
    </row>
    <row r="90" spans="1:10" s="283" customFormat="1" ht="12.75" customHeight="1">
      <c r="A90" s="285" t="s">
        <v>9</v>
      </c>
      <c r="B90" s="286" t="s">
        <v>733</v>
      </c>
      <c r="C90" s="292" t="s">
        <v>26</v>
      </c>
      <c r="D90" s="287" t="s">
        <v>13</v>
      </c>
      <c r="E90" s="290" t="s">
        <v>488</v>
      </c>
      <c r="F90" s="287">
        <v>1</v>
      </c>
      <c r="G90" s="288" t="s">
        <v>683</v>
      </c>
      <c r="H90" s="252"/>
      <c r="I90" s="289"/>
      <c r="J90" s="289" t="s">
        <v>134</v>
      </c>
    </row>
    <row r="91" spans="1:10" s="283" customFormat="1" ht="12.75" customHeight="1">
      <c r="A91" s="285" t="s">
        <v>9</v>
      </c>
      <c r="B91" s="291" t="s">
        <v>734</v>
      </c>
      <c r="C91" s="292" t="s">
        <v>26</v>
      </c>
      <c r="D91" s="287" t="s">
        <v>13</v>
      </c>
      <c r="E91" s="290" t="s">
        <v>161</v>
      </c>
      <c r="F91" s="287">
        <v>1</v>
      </c>
      <c r="G91" s="294">
        <v>0.05</v>
      </c>
      <c r="H91" s="252"/>
      <c r="I91" s="289"/>
      <c r="J91" s="289" t="s">
        <v>134</v>
      </c>
    </row>
    <row r="92" spans="1:10" s="283" customFormat="1" ht="12.75" customHeight="1">
      <c r="A92" s="285" t="s">
        <v>9</v>
      </c>
      <c r="B92" s="286" t="s">
        <v>733</v>
      </c>
      <c r="C92" s="292" t="s">
        <v>26</v>
      </c>
      <c r="D92" s="287" t="s">
        <v>13</v>
      </c>
      <c r="E92" s="285" t="s">
        <v>161</v>
      </c>
      <c r="F92" s="287">
        <v>1</v>
      </c>
      <c r="G92" s="288" t="s">
        <v>683</v>
      </c>
      <c r="H92" s="252"/>
      <c r="I92" s="289"/>
      <c r="J92" s="289" t="s">
        <v>134</v>
      </c>
    </row>
    <row r="93" spans="1:10" s="283" customFormat="1" ht="12.75" customHeight="1">
      <c r="A93" s="285" t="s">
        <v>9</v>
      </c>
      <c r="B93" s="286" t="s">
        <v>733</v>
      </c>
      <c r="C93" s="292" t="s">
        <v>26</v>
      </c>
      <c r="D93" s="287" t="s">
        <v>13</v>
      </c>
      <c r="E93" s="285" t="s">
        <v>83</v>
      </c>
      <c r="F93" s="287">
        <v>1</v>
      </c>
      <c r="G93" s="288" t="s">
        <v>683</v>
      </c>
      <c r="H93" s="252"/>
      <c r="I93" s="289"/>
      <c r="J93" s="289" t="s">
        <v>134</v>
      </c>
    </row>
    <row r="94" spans="1:10" s="283" customFormat="1" ht="12.75" customHeight="1">
      <c r="A94" s="285" t="s">
        <v>9</v>
      </c>
      <c r="B94" s="286" t="s">
        <v>673</v>
      </c>
      <c r="C94" s="292" t="s">
        <v>26</v>
      </c>
      <c r="D94" s="287" t="s">
        <v>13</v>
      </c>
      <c r="E94" s="285" t="s">
        <v>161</v>
      </c>
      <c r="F94" s="287">
        <v>1</v>
      </c>
      <c r="G94" s="288" t="s">
        <v>683</v>
      </c>
      <c r="H94" s="252"/>
      <c r="I94" s="289"/>
      <c r="J94" s="289" t="s">
        <v>134</v>
      </c>
    </row>
    <row r="95" spans="1:10" s="283" customFormat="1" ht="12.75" customHeight="1">
      <c r="A95" s="285" t="s">
        <v>9</v>
      </c>
      <c r="B95" s="286" t="s">
        <v>673</v>
      </c>
      <c r="C95" s="292" t="s">
        <v>26</v>
      </c>
      <c r="D95" s="287" t="s">
        <v>13</v>
      </c>
      <c r="E95" s="285" t="s">
        <v>720</v>
      </c>
      <c r="F95" s="287">
        <v>1</v>
      </c>
      <c r="G95" s="288" t="s">
        <v>683</v>
      </c>
      <c r="H95" s="252"/>
      <c r="I95" s="289"/>
      <c r="J95" s="289" t="s">
        <v>134</v>
      </c>
    </row>
    <row r="96" spans="1:10" s="283" customFormat="1" ht="12.75" customHeight="1">
      <c r="A96" s="285" t="s">
        <v>9</v>
      </c>
      <c r="B96" s="286" t="s">
        <v>673</v>
      </c>
      <c r="C96" s="292" t="s">
        <v>26</v>
      </c>
      <c r="D96" s="287" t="s">
        <v>13</v>
      </c>
      <c r="E96" s="285" t="s">
        <v>735</v>
      </c>
      <c r="F96" s="287">
        <v>1</v>
      </c>
      <c r="G96" s="288">
        <v>40</v>
      </c>
      <c r="H96" s="252">
        <v>3</v>
      </c>
      <c r="I96" s="289"/>
      <c r="J96" s="289" t="s">
        <v>134</v>
      </c>
    </row>
    <row r="97" spans="1:10" s="283" customFormat="1" ht="12.75" customHeight="1">
      <c r="A97" s="285" t="s">
        <v>9</v>
      </c>
      <c r="B97" s="286" t="s">
        <v>652</v>
      </c>
      <c r="C97" s="292" t="s">
        <v>26</v>
      </c>
      <c r="D97" s="287" t="s">
        <v>13</v>
      </c>
      <c r="E97" s="285" t="s">
        <v>736</v>
      </c>
      <c r="F97" s="287">
        <v>1</v>
      </c>
      <c r="G97" s="288">
        <v>290</v>
      </c>
      <c r="H97" s="252">
        <v>0.8</v>
      </c>
      <c r="I97" s="289"/>
      <c r="J97" s="289" t="s">
        <v>134</v>
      </c>
    </row>
    <row r="98" spans="1:10" s="283" customFormat="1" ht="12.75" customHeight="1">
      <c r="A98" s="275" t="s">
        <v>9</v>
      </c>
      <c r="B98" s="277" t="s">
        <v>652</v>
      </c>
      <c r="C98" s="266" t="s">
        <v>26</v>
      </c>
      <c r="D98" s="278" t="s">
        <v>13</v>
      </c>
      <c r="E98" s="275" t="s">
        <v>488</v>
      </c>
      <c r="F98" s="278">
        <v>1</v>
      </c>
      <c r="G98" s="281">
        <v>2735</v>
      </c>
      <c r="H98" s="248">
        <v>25</v>
      </c>
      <c r="I98" s="282"/>
      <c r="J98" s="282" t="s">
        <v>95</v>
      </c>
    </row>
    <row r="99" spans="1:10" s="283" customFormat="1" ht="12.75" customHeight="1">
      <c r="A99" s="285" t="s">
        <v>9</v>
      </c>
      <c r="B99" s="286" t="s">
        <v>675</v>
      </c>
      <c r="C99" s="292" t="s">
        <v>26</v>
      </c>
      <c r="D99" s="287" t="s">
        <v>13</v>
      </c>
      <c r="E99" s="285" t="s">
        <v>737</v>
      </c>
      <c r="F99" s="287">
        <v>1</v>
      </c>
      <c r="G99" s="288">
        <v>60</v>
      </c>
      <c r="H99" s="252">
        <v>70</v>
      </c>
      <c r="I99" s="289"/>
      <c r="J99" s="289" t="s">
        <v>134</v>
      </c>
    </row>
    <row r="100" spans="1:10" s="283" customFormat="1" ht="12.75" customHeight="1">
      <c r="A100" s="285" t="s">
        <v>9</v>
      </c>
      <c r="B100" s="286" t="s">
        <v>675</v>
      </c>
      <c r="C100" s="292" t="s">
        <v>26</v>
      </c>
      <c r="D100" s="287" t="s">
        <v>13</v>
      </c>
      <c r="E100" s="285" t="s">
        <v>83</v>
      </c>
      <c r="F100" s="287">
        <v>1</v>
      </c>
      <c r="G100" s="288">
        <v>0.2</v>
      </c>
      <c r="H100" s="252">
        <v>0</v>
      </c>
      <c r="I100" s="289"/>
      <c r="J100" s="289" t="s">
        <v>134</v>
      </c>
    </row>
    <row r="101" spans="1:10" s="283" customFormat="1" ht="12.75" customHeight="1">
      <c r="A101" s="285" t="s">
        <v>9</v>
      </c>
      <c r="B101" s="291" t="s">
        <v>738</v>
      </c>
      <c r="C101" s="292" t="s">
        <v>26</v>
      </c>
      <c r="D101" s="287" t="s">
        <v>13</v>
      </c>
      <c r="E101" s="285" t="s">
        <v>739</v>
      </c>
      <c r="F101" s="287">
        <v>2</v>
      </c>
      <c r="G101" s="288">
        <v>280</v>
      </c>
      <c r="H101" s="252"/>
      <c r="I101" s="289"/>
      <c r="J101" s="289" t="s">
        <v>134</v>
      </c>
    </row>
    <row r="102" spans="1:10" s="283" customFormat="1" ht="12.75" customHeight="1">
      <c r="A102" s="285" t="s">
        <v>9</v>
      </c>
      <c r="B102" s="291" t="s">
        <v>740</v>
      </c>
      <c r="C102" s="292" t="s">
        <v>26</v>
      </c>
      <c r="D102" s="287" t="s">
        <v>13</v>
      </c>
      <c r="E102" s="290" t="s">
        <v>161</v>
      </c>
      <c r="F102" s="287">
        <v>2</v>
      </c>
      <c r="G102" s="288" t="s">
        <v>683</v>
      </c>
      <c r="H102" s="252"/>
      <c r="I102" s="289"/>
      <c r="J102" s="289" t="s">
        <v>134</v>
      </c>
    </row>
    <row r="103" spans="1:10" s="283" customFormat="1" ht="12.75" customHeight="1">
      <c r="A103" s="285" t="s">
        <v>9</v>
      </c>
      <c r="B103" s="291" t="s">
        <v>676</v>
      </c>
      <c r="C103" s="292" t="s">
        <v>26</v>
      </c>
      <c r="D103" s="287" t="s">
        <v>13</v>
      </c>
      <c r="E103" s="296" t="s">
        <v>741</v>
      </c>
      <c r="F103" s="287">
        <v>2</v>
      </c>
      <c r="G103" s="288">
        <v>3</v>
      </c>
      <c r="H103" s="252"/>
      <c r="I103" s="289"/>
      <c r="J103" s="289" t="s">
        <v>134</v>
      </c>
    </row>
    <row r="104" spans="1:10" s="283" customFormat="1" ht="12.75" customHeight="1">
      <c r="A104" s="285" t="s">
        <v>9</v>
      </c>
      <c r="B104" s="286" t="s">
        <v>676</v>
      </c>
      <c r="C104" s="292" t="s">
        <v>26</v>
      </c>
      <c r="D104" s="287" t="s">
        <v>13</v>
      </c>
      <c r="E104" s="285" t="s">
        <v>742</v>
      </c>
      <c r="F104" s="287">
        <v>2</v>
      </c>
      <c r="G104" s="288" t="s">
        <v>683</v>
      </c>
      <c r="H104" s="252"/>
      <c r="I104" s="289"/>
      <c r="J104" s="289" t="s">
        <v>134</v>
      </c>
    </row>
    <row r="105" spans="1:10" s="283" customFormat="1" ht="12.75" customHeight="1">
      <c r="A105" s="285" t="s">
        <v>9</v>
      </c>
      <c r="B105" s="291" t="s">
        <v>743</v>
      </c>
      <c r="C105" s="292" t="s">
        <v>26</v>
      </c>
      <c r="D105" s="287" t="s">
        <v>13</v>
      </c>
      <c r="E105" s="290" t="s">
        <v>83</v>
      </c>
      <c r="F105" s="287">
        <v>2</v>
      </c>
      <c r="G105" s="288" t="s">
        <v>683</v>
      </c>
      <c r="H105" s="252" t="s">
        <v>683</v>
      </c>
      <c r="I105" s="289"/>
      <c r="J105" s="289" t="s">
        <v>134</v>
      </c>
    </row>
    <row r="106" spans="1:10" ht="14.25" customHeight="1">
      <c r="A106" s="189" t="s">
        <v>154</v>
      </c>
      <c r="B106" s="297"/>
      <c r="C106" s="297"/>
      <c r="D106" s="297"/>
      <c r="E106" s="298"/>
      <c r="F106" s="298"/>
      <c r="G106" s="298"/>
      <c r="H106" s="298"/>
      <c r="I106" s="298"/>
      <c r="J106" s="298"/>
    </row>
    <row r="107" spans="1:10" ht="14.25" customHeight="1">
      <c r="A107" s="833" t="s">
        <v>744</v>
      </c>
      <c r="B107" s="833"/>
      <c r="C107" s="833"/>
    </row>
    <row r="108" spans="1:10" ht="14.25" customHeight="1">
      <c r="A108" s="833" t="s">
        <v>745</v>
      </c>
      <c r="B108" s="833"/>
      <c r="C108" s="833"/>
      <c r="D108" s="833"/>
      <c r="E108" s="833"/>
      <c r="F108" s="833"/>
      <c r="G108" s="833"/>
      <c r="H108" s="833"/>
      <c r="I108" s="833"/>
    </row>
    <row r="109" spans="1:10" ht="14.25" customHeight="1"/>
    <row r="110" spans="1:10" ht="14.25" customHeight="1"/>
    <row r="111" spans="1:10" ht="14.25" customHeight="1"/>
    <row r="112" spans="1:1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row r="1053" ht="14.25" customHeight="1"/>
    <row r="1054" ht="14.25" customHeight="1"/>
    <row r="1055" ht="14.25" customHeight="1"/>
    <row r="1056" ht="14.25" customHeight="1"/>
    <row r="1057" ht="14.25" customHeight="1"/>
    <row r="1058" ht="14.25" customHeight="1"/>
    <row r="1059" ht="14.25" customHeight="1"/>
    <row r="1060" ht="14.25" customHeight="1"/>
    <row r="1061" ht="14.25" customHeight="1"/>
    <row r="1062" ht="14.25" customHeight="1"/>
    <row r="1063" ht="14.25" customHeight="1"/>
    <row r="1064" ht="14.25" customHeight="1"/>
    <row r="1065" ht="14.25" customHeight="1"/>
    <row r="1066" ht="14.25" customHeight="1"/>
    <row r="1067" ht="14.25" customHeight="1"/>
    <row r="1068" ht="14.25" customHeight="1"/>
    <row r="1069" ht="14.25" customHeight="1"/>
    <row r="1070" ht="14.25" customHeight="1"/>
    <row r="1071" ht="14.25" customHeight="1"/>
    <row r="1072" ht="14.25" customHeight="1"/>
    <row r="1073" ht="14.25" customHeight="1"/>
    <row r="1074" ht="14.25" customHeight="1"/>
    <row r="1075" ht="14.25" customHeight="1"/>
    <row r="1076" ht="14.25" customHeight="1"/>
    <row r="1077" ht="14.25" customHeight="1"/>
    <row r="1078" ht="14.25" customHeight="1"/>
    <row r="1079" ht="14.25" customHeight="1"/>
    <row r="1080" ht="14.25" customHeight="1"/>
    <row r="1081" ht="14.25" customHeight="1"/>
    <row r="1082" ht="14.25" customHeight="1"/>
    <row r="1083" ht="14.25" customHeight="1"/>
    <row r="1084" ht="14.25" customHeight="1"/>
    <row r="1085" ht="14.25" customHeight="1"/>
    <row r="1086" ht="14.25" customHeight="1"/>
    <row r="1087" ht="14.25" customHeight="1"/>
    <row r="1088" ht="14.25" customHeight="1"/>
    <row r="1089" ht="14.25" customHeight="1"/>
    <row r="1090" ht="14.25" customHeight="1"/>
    <row r="1091" ht="14.25" customHeight="1"/>
    <row r="1092" ht="14.25" customHeight="1"/>
    <row r="1093" ht="14.25" customHeight="1"/>
    <row r="1094" ht="14.25" customHeight="1"/>
    <row r="1095" ht="14.25" customHeight="1"/>
    <row r="1096" ht="14.25" customHeight="1"/>
    <row r="1097" ht="14.25" customHeight="1"/>
    <row r="1098" ht="14.25" customHeight="1"/>
    <row r="1099" ht="14.25" customHeight="1"/>
    <row r="1100" ht="14.25" customHeight="1"/>
    <row r="1101" ht="14.25" customHeight="1"/>
    <row r="1102" ht="14.25" customHeight="1"/>
    <row r="1103" ht="14.25" customHeight="1"/>
    <row r="1104" ht="14.25" customHeight="1"/>
    <row r="1105" ht="14.25" customHeight="1"/>
    <row r="1106" ht="14.25" customHeight="1"/>
    <row r="1107" ht="14.25" customHeight="1"/>
    <row r="1108" ht="14.25" customHeight="1"/>
    <row r="1109" ht="14.25" customHeight="1"/>
    <row r="1110" ht="14.25" customHeight="1"/>
    <row r="1111" ht="14.25" customHeight="1"/>
    <row r="1112" ht="14.25" customHeight="1"/>
    <row r="1113" ht="14.25" customHeight="1"/>
    <row r="1114" ht="14.25" customHeight="1"/>
    <row r="1115" ht="14.25" customHeight="1"/>
    <row r="1116" ht="14.25" customHeight="1"/>
    <row r="1117" ht="14.25" customHeight="1"/>
    <row r="1118" ht="14.25" customHeight="1"/>
    <row r="1119" ht="14.25" customHeight="1"/>
    <row r="1120" ht="14.25" customHeight="1"/>
    <row r="1121" ht="14.25" customHeight="1"/>
    <row r="1122" ht="14.25" customHeight="1"/>
    <row r="1123" ht="14.25" customHeight="1"/>
    <row r="1124" ht="14.25" customHeight="1"/>
    <row r="1125" ht="14.25" customHeight="1"/>
    <row r="1126" ht="14.25" customHeight="1"/>
    <row r="1127" ht="14.25" customHeight="1"/>
    <row r="1128" ht="14.25" customHeight="1"/>
    <row r="1129" ht="14.25" customHeight="1"/>
    <row r="1130" ht="14.25" customHeight="1"/>
    <row r="1131" ht="14.25" customHeight="1"/>
    <row r="1132" ht="14.25" customHeight="1"/>
    <row r="1133" ht="14.25" customHeight="1"/>
    <row r="1134" ht="14.25" customHeight="1"/>
    <row r="1135" ht="14.25" customHeight="1"/>
    <row r="1136" ht="14.25" customHeight="1"/>
    <row r="1137" ht="14.25" customHeight="1"/>
    <row r="1138" ht="14.25" customHeight="1"/>
    <row r="1139" ht="14.25" customHeight="1"/>
    <row r="1140" ht="14.25" customHeight="1"/>
    <row r="1141" ht="14.25" customHeight="1"/>
    <row r="1142" ht="14.25" customHeight="1"/>
    <row r="1143" ht="14.25" customHeight="1"/>
    <row r="1144" ht="14.25" customHeight="1"/>
    <row r="1145" ht="14.25" customHeight="1"/>
    <row r="1146" ht="14.25" customHeight="1"/>
    <row r="1147" ht="14.25" customHeight="1"/>
    <row r="1148" ht="14.25" customHeight="1"/>
    <row r="1149" ht="14.25" customHeight="1"/>
    <row r="1150" ht="14.25" customHeight="1"/>
    <row r="1151" ht="14.25" customHeight="1"/>
    <row r="1152" ht="14.25" customHeight="1"/>
    <row r="1153" ht="14.25" customHeight="1"/>
    <row r="1154" ht="14.25" customHeight="1"/>
    <row r="1155" ht="14.25" customHeight="1"/>
    <row r="1156" ht="14.25" customHeight="1"/>
    <row r="1157" ht="14.25" customHeight="1"/>
    <row r="1158" ht="14.25" customHeight="1"/>
    <row r="1159" ht="14.25" customHeight="1"/>
    <row r="1160" ht="14.25" customHeight="1"/>
    <row r="1161" ht="14.25" customHeight="1"/>
    <row r="1162" ht="14.25" customHeight="1"/>
    <row r="1163" ht="14.25" customHeight="1"/>
    <row r="1164" ht="14.25" customHeight="1"/>
    <row r="1165" ht="14.25" customHeight="1"/>
    <row r="1166" ht="14.25" customHeight="1"/>
    <row r="1167" ht="14.25" customHeight="1"/>
    <row r="1168" ht="14.25" customHeight="1"/>
    <row r="1169" ht="14.25" customHeight="1"/>
    <row r="1170" ht="14.25" customHeight="1"/>
    <row r="1171" ht="14.25" customHeight="1"/>
    <row r="1172" ht="14.25" customHeight="1"/>
    <row r="1173" ht="14.25" customHeight="1"/>
    <row r="1174" ht="14.25" customHeight="1"/>
    <row r="1175" ht="14.25" customHeight="1"/>
    <row r="1176" ht="14.25" customHeight="1"/>
    <row r="1177" ht="14.25" customHeight="1"/>
    <row r="1178" ht="14.25" customHeight="1"/>
    <row r="1179" ht="14.25" customHeight="1"/>
    <row r="1180" ht="14.25" customHeight="1"/>
    <row r="1181" ht="14.25" customHeight="1"/>
    <row r="1182" ht="14.25" customHeight="1"/>
    <row r="1183" ht="14.25" customHeight="1"/>
    <row r="1184" ht="14.25" customHeight="1"/>
    <row r="1185" ht="14.25" customHeight="1"/>
    <row r="1186" ht="14.25" customHeight="1"/>
    <row r="1187" ht="14.25" customHeight="1"/>
    <row r="1188" ht="14.25" customHeight="1"/>
    <row r="1189" ht="14.25" customHeight="1"/>
    <row r="1190" ht="14.25" customHeight="1"/>
    <row r="1191" ht="14.25" customHeight="1"/>
    <row r="1192" ht="14.25" customHeight="1"/>
    <row r="1193" ht="14.25" customHeight="1"/>
    <row r="1194" ht="14.25" customHeight="1"/>
    <row r="1195" ht="14.25" customHeight="1"/>
    <row r="1196" ht="14.25" customHeight="1"/>
    <row r="1197" ht="14.25" customHeight="1"/>
    <row r="1198" ht="14.25" customHeight="1"/>
    <row r="1199" ht="14.25" customHeight="1"/>
    <row r="1200" ht="14.25" customHeight="1"/>
    <row r="1201" ht="14.25" customHeight="1"/>
    <row r="1202" ht="14.25" customHeight="1"/>
    <row r="1203" ht="14.25" customHeight="1"/>
    <row r="1204" ht="14.25" customHeight="1"/>
    <row r="1205" ht="14.25" customHeight="1"/>
    <row r="1206" ht="14.25" customHeight="1"/>
    <row r="1207" ht="14.25" customHeight="1"/>
    <row r="1208" ht="14.25" customHeight="1"/>
    <row r="1209" ht="14.25" customHeight="1"/>
    <row r="1210" ht="14.25" customHeight="1"/>
    <row r="1211" ht="14.25" customHeight="1"/>
    <row r="1212" ht="14.25" customHeight="1"/>
    <row r="1213" ht="14.25" customHeight="1"/>
    <row r="1214" ht="14.25" customHeight="1"/>
    <row r="1215" ht="14.25" customHeight="1"/>
    <row r="1216" ht="14.25" customHeight="1"/>
    <row r="1217" ht="14.25" customHeight="1"/>
    <row r="1218" ht="14.25" customHeight="1"/>
    <row r="1219" ht="14.25" customHeight="1"/>
    <row r="1220" ht="14.25" customHeight="1"/>
    <row r="1221" ht="14.25" customHeight="1"/>
    <row r="1222" ht="14.25" customHeight="1"/>
    <row r="1223" ht="14.25" customHeight="1"/>
    <row r="1224" ht="14.25" customHeight="1"/>
    <row r="1225" ht="14.25" customHeight="1"/>
    <row r="1226" ht="14.25" customHeight="1"/>
    <row r="1227" ht="14.25" customHeight="1"/>
    <row r="1228" ht="14.25" customHeight="1"/>
    <row r="1229" ht="14.25" customHeight="1"/>
    <row r="1230" ht="14.25" customHeight="1"/>
    <row r="1231" ht="14.25" customHeight="1"/>
    <row r="123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row r="1645" ht="14.25" customHeight="1"/>
    <row r="1646" ht="14.25" customHeight="1"/>
    <row r="1647" ht="14.25" customHeight="1"/>
    <row r="1648" ht="14.25" customHeight="1"/>
    <row r="1649" ht="14.25" customHeight="1"/>
    <row r="1650" ht="14.25" customHeight="1"/>
    <row r="1651" ht="14.25" customHeight="1"/>
    <row r="1652" ht="14.25" customHeight="1"/>
    <row r="1653" ht="14.25" customHeight="1"/>
    <row r="1654" ht="14.25" customHeight="1"/>
    <row r="1655" ht="14.25" customHeight="1"/>
    <row r="1656" ht="14.25" customHeight="1"/>
    <row r="1657" ht="14.25" customHeight="1"/>
    <row r="1658" ht="14.25" customHeight="1"/>
    <row r="1659" ht="14.25" customHeight="1"/>
    <row r="1660" ht="14.25" customHeight="1"/>
    <row r="1661" ht="14.25" customHeight="1"/>
    <row r="1662" ht="14.25" customHeight="1"/>
    <row r="1663" ht="14.25" customHeight="1"/>
    <row r="1664" ht="14.25" customHeight="1"/>
    <row r="1665" ht="14.25" customHeight="1"/>
    <row r="1666" ht="14.25" customHeight="1"/>
    <row r="1667" ht="14.25" customHeight="1"/>
    <row r="1668" ht="14.25" customHeight="1"/>
    <row r="1669" ht="14.25" customHeight="1"/>
    <row r="1670" ht="14.25" customHeight="1"/>
    <row r="1671" ht="14.25" customHeight="1"/>
    <row r="1672" ht="14.25" customHeight="1"/>
    <row r="1673" ht="14.25" customHeight="1"/>
    <row r="1674" ht="14.25" customHeight="1"/>
    <row r="1675" ht="14.25" customHeight="1"/>
    <row r="1676" ht="14.25" customHeight="1"/>
    <row r="1677" ht="14.25" customHeight="1"/>
    <row r="1678" ht="14.25" customHeight="1"/>
    <row r="1679" ht="14.25" customHeight="1"/>
    <row r="1680" ht="14.25" customHeight="1"/>
    <row r="1681" ht="14.25" customHeight="1"/>
    <row r="1682" ht="14.25" customHeight="1"/>
    <row r="1683" ht="14.25" customHeight="1"/>
    <row r="1684" ht="14.25" customHeight="1"/>
    <row r="1685" ht="14.25" customHeight="1"/>
    <row r="1686" ht="14.25" customHeight="1"/>
    <row r="1687" ht="14.25" customHeight="1"/>
    <row r="1688" ht="14.25" customHeight="1"/>
    <row r="1689" ht="14.25" customHeight="1"/>
    <row r="1690" ht="14.25" customHeight="1"/>
    <row r="1691" ht="14.25" customHeight="1"/>
    <row r="1692" ht="14.25" customHeight="1"/>
    <row r="1693" ht="14.25" customHeight="1"/>
    <row r="1694" ht="14.25" customHeight="1"/>
    <row r="1695" ht="14.25" customHeight="1"/>
    <row r="1696" ht="14.25" customHeight="1"/>
    <row r="1697" ht="14.25" customHeight="1"/>
    <row r="1698" ht="14.25" customHeight="1"/>
    <row r="1699" ht="14.25" customHeight="1"/>
    <row r="1700" ht="14.25" customHeight="1"/>
    <row r="1701" ht="14.25" customHeight="1"/>
    <row r="1702" ht="14.25" customHeight="1"/>
    <row r="1703" ht="14.25" customHeight="1"/>
    <row r="1704" ht="14.25" customHeight="1"/>
    <row r="1705" ht="14.25" customHeight="1"/>
    <row r="1706" ht="14.25" customHeight="1"/>
    <row r="1707" ht="14.25" customHeight="1"/>
    <row r="1708" ht="14.25" customHeight="1"/>
    <row r="1709" ht="14.25" customHeight="1"/>
    <row r="1710" ht="14.25" customHeight="1"/>
    <row r="1711" ht="14.25" customHeight="1"/>
    <row r="1712" ht="14.25" customHeight="1"/>
    <row r="1713" ht="14.25" customHeight="1"/>
    <row r="1714" ht="14.25" customHeight="1"/>
    <row r="1715" ht="14.25" customHeight="1"/>
    <row r="1716" ht="14.25" customHeight="1"/>
    <row r="1717" ht="14.25" customHeight="1"/>
    <row r="1718" ht="14.25" customHeight="1"/>
    <row r="1719" ht="14.25" customHeight="1"/>
    <row r="1720" ht="14.25" customHeight="1"/>
    <row r="1721" ht="14.25" customHeight="1"/>
    <row r="1722" ht="14.25" customHeight="1"/>
    <row r="1723" ht="14.25" customHeight="1"/>
    <row r="1724" ht="14.25" customHeight="1"/>
    <row r="1725" ht="14.25" customHeight="1"/>
    <row r="1726" ht="14.25" customHeight="1"/>
    <row r="1727" ht="14.25" customHeight="1"/>
    <row r="1728" ht="14.25" customHeight="1"/>
    <row r="1729" ht="14.25" customHeight="1"/>
    <row r="1730" ht="14.25" customHeight="1"/>
    <row r="1731" ht="14.25" customHeight="1"/>
    <row r="1732" ht="14.25" customHeight="1"/>
    <row r="1733" ht="14.25" customHeight="1"/>
    <row r="1734" ht="14.25" customHeight="1"/>
    <row r="1735" ht="14.25" customHeight="1"/>
    <row r="1736" ht="14.25" customHeight="1"/>
    <row r="1737" ht="14.25" customHeight="1"/>
    <row r="1738" ht="14.25" customHeight="1"/>
    <row r="1739" ht="14.25" customHeight="1"/>
    <row r="1740" ht="14.25" customHeight="1"/>
    <row r="1741" ht="14.25" customHeight="1"/>
    <row r="1742" ht="14.25" customHeight="1"/>
    <row r="1743" ht="14.25" customHeight="1"/>
    <row r="1744" ht="14.25" customHeight="1"/>
    <row r="1745" ht="14.25" customHeight="1"/>
    <row r="1746" ht="14.25" customHeight="1"/>
    <row r="1747" ht="14.25" customHeight="1"/>
    <row r="1748" ht="14.25" customHeight="1"/>
    <row r="1749" ht="14.25" customHeight="1"/>
    <row r="1750" ht="14.25" customHeight="1"/>
    <row r="1751" ht="14.25" customHeight="1"/>
    <row r="1752" ht="14.25" customHeight="1"/>
    <row r="1753" ht="14.25" customHeight="1"/>
    <row r="1754" ht="14.25" customHeight="1"/>
    <row r="1755" ht="14.25" customHeight="1"/>
    <row r="1756" ht="14.25" customHeight="1"/>
    <row r="1757" ht="14.25" customHeight="1"/>
    <row r="1758" ht="14.25" customHeight="1"/>
    <row r="1759" ht="14.25" customHeight="1"/>
    <row r="1760" ht="14.25" customHeight="1"/>
    <row r="1761" ht="14.25" customHeight="1"/>
    <row r="1762" ht="14.25" customHeight="1"/>
    <row r="1763" ht="14.25" customHeight="1"/>
    <row r="1764" ht="14.25" customHeight="1"/>
    <row r="1765" ht="14.25" customHeight="1"/>
    <row r="1766" ht="14.25" customHeight="1"/>
    <row r="1767" ht="14.25" customHeight="1"/>
    <row r="1768" ht="14.25" customHeight="1"/>
    <row r="1769" ht="14.25" customHeight="1"/>
    <row r="1770" ht="14.25" customHeight="1"/>
    <row r="1771" ht="14.25" customHeight="1"/>
    <row r="1772" ht="14.25" customHeight="1"/>
    <row r="1773" ht="14.25" customHeight="1"/>
    <row r="1774" ht="14.25" customHeight="1"/>
    <row r="1775" ht="14.25" customHeight="1"/>
    <row r="1776" ht="14.25" customHeight="1"/>
    <row r="1777" ht="14.25" customHeight="1"/>
    <row r="1778" ht="14.25" customHeight="1"/>
    <row r="1779" ht="14.25" customHeight="1"/>
    <row r="1780" ht="14.25" customHeight="1"/>
    <row r="1781" ht="14.25" customHeight="1"/>
    <row r="1782" ht="14.25" customHeight="1"/>
    <row r="1783" ht="14.25" customHeight="1"/>
    <row r="1784" ht="14.25" customHeight="1"/>
    <row r="1785" ht="14.25" customHeight="1"/>
    <row r="1786" ht="14.25" customHeight="1"/>
    <row r="1787" ht="14.25" customHeight="1"/>
    <row r="1788" ht="14.25" customHeight="1"/>
    <row r="1789" ht="14.25" customHeight="1"/>
    <row r="1790" ht="14.25" customHeight="1"/>
    <row r="1791" ht="14.25" customHeight="1"/>
    <row r="1792" ht="14.25" customHeight="1"/>
    <row r="1793" ht="14.25" customHeight="1"/>
    <row r="1794" ht="14.25" customHeight="1"/>
    <row r="1795" ht="14.25" customHeight="1"/>
    <row r="1796" ht="14.25" customHeight="1"/>
    <row r="1797" ht="14.25" customHeight="1"/>
    <row r="1798" ht="14.25" customHeight="1"/>
    <row r="1799" ht="14.25" customHeight="1"/>
    <row r="1800" ht="14.25" customHeight="1"/>
    <row r="1801" ht="14.25" customHeight="1"/>
    <row r="1802" ht="14.25" customHeight="1"/>
    <row r="1803" ht="14.25" customHeight="1"/>
    <row r="1804" ht="14.25" customHeight="1"/>
    <row r="1805" ht="14.25" customHeight="1"/>
    <row r="1806" ht="14.25" customHeight="1"/>
    <row r="1807" ht="14.25" customHeight="1"/>
    <row r="1808" ht="14.25" customHeight="1"/>
    <row r="1809" ht="14.25" customHeight="1"/>
    <row r="1810" ht="14.25" customHeight="1"/>
    <row r="1811" ht="14.25" customHeight="1"/>
    <row r="1812" ht="14.25" customHeight="1"/>
    <row r="1813" ht="14.25" customHeight="1"/>
    <row r="1814" ht="14.25" customHeight="1"/>
    <row r="1815" ht="14.25" customHeight="1"/>
    <row r="1816" ht="14.25" customHeight="1"/>
    <row r="1817" ht="14.25" customHeight="1"/>
    <row r="1818" ht="14.25" customHeight="1"/>
    <row r="1819" ht="14.25" customHeight="1"/>
    <row r="1820" ht="14.25" customHeight="1"/>
    <row r="1821" ht="14.25" customHeight="1"/>
    <row r="1822" ht="14.25" customHeight="1"/>
    <row r="1823" ht="14.25" customHeight="1"/>
    <row r="1824" ht="14.25" customHeight="1"/>
    <row r="1825" ht="14.25" customHeight="1"/>
    <row r="1826" ht="14.25" customHeight="1"/>
    <row r="1827" ht="14.25" customHeight="1"/>
    <row r="1828" ht="14.25" customHeight="1"/>
    <row r="1829" ht="14.25" customHeight="1"/>
    <row r="1830" ht="14.25" customHeight="1"/>
    <row r="1831" ht="14.25" customHeight="1"/>
    <row r="1832" ht="14.25" customHeight="1"/>
    <row r="1833" ht="14.25" customHeight="1"/>
    <row r="1834" ht="14.25" customHeight="1"/>
    <row r="1835" ht="14.25" customHeight="1"/>
    <row r="1836" ht="14.25" customHeight="1"/>
    <row r="1837" ht="14.25" customHeight="1"/>
    <row r="1838" ht="14.25" customHeight="1"/>
    <row r="1839" ht="14.25" customHeight="1"/>
    <row r="1840" ht="14.25" customHeight="1"/>
    <row r="1841" ht="14.25" customHeight="1"/>
    <row r="1842" ht="14.25" customHeight="1"/>
    <row r="1843" ht="14.25" customHeight="1"/>
    <row r="1844" ht="14.25" customHeight="1"/>
    <row r="1845" ht="14.25" customHeight="1"/>
    <row r="1846" ht="14.25" customHeight="1"/>
    <row r="1847" ht="14.25" customHeight="1"/>
    <row r="1848" ht="14.25" customHeight="1"/>
    <row r="1849" ht="14.25" customHeight="1"/>
    <row r="1850" ht="14.25" customHeight="1"/>
    <row r="1851" ht="14.25" customHeight="1"/>
    <row r="1852" ht="14.25" customHeight="1"/>
    <row r="1853" ht="14.25" customHeight="1"/>
    <row r="1854" ht="14.25" customHeight="1"/>
    <row r="1855" ht="14.25" customHeight="1"/>
    <row r="1856" ht="14.25" customHeight="1"/>
    <row r="1857" ht="14.25" customHeight="1"/>
    <row r="1858" ht="14.25" customHeight="1"/>
    <row r="1859" ht="14.25" customHeight="1"/>
    <row r="1860" ht="14.25" customHeight="1"/>
    <row r="1861" ht="14.25" customHeight="1"/>
    <row r="1862" ht="14.25" customHeight="1"/>
    <row r="1863" ht="14.25" customHeight="1"/>
    <row r="1864" ht="14.25" customHeight="1"/>
    <row r="1865" ht="14.25" customHeight="1"/>
    <row r="1866" ht="14.25" customHeight="1"/>
    <row r="1867" ht="14.25" customHeight="1"/>
    <row r="1868" ht="14.25" customHeight="1"/>
    <row r="1869" ht="14.25" customHeight="1"/>
    <row r="1870" ht="14.25" customHeight="1"/>
    <row r="1871" ht="14.25" customHeight="1"/>
    <row r="1872" ht="14.25" customHeight="1"/>
    <row r="1873" ht="14.25" customHeight="1"/>
    <row r="1874" ht="14.25" customHeight="1"/>
    <row r="1875" ht="14.25" customHeight="1"/>
    <row r="1876" ht="14.25" customHeight="1"/>
    <row r="1877" ht="14.25" customHeight="1"/>
    <row r="1878" ht="14.25" customHeight="1"/>
    <row r="1879" ht="14.25" customHeight="1"/>
    <row r="1880" ht="14.25" customHeight="1"/>
    <row r="1881" ht="14.25" customHeight="1"/>
    <row r="1882" ht="14.25" customHeight="1"/>
    <row r="1883" ht="14.25" customHeight="1"/>
    <row r="1884" ht="14.25" customHeight="1"/>
    <row r="1885" ht="14.25" customHeight="1"/>
    <row r="1886" ht="14.25" customHeight="1"/>
    <row r="1887" ht="14.25" customHeight="1"/>
    <row r="1888" ht="14.25" customHeight="1"/>
    <row r="1889" ht="14.25" customHeight="1"/>
    <row r="1890" ht="14.25" customHeight="1"/>
    <row r="1891" ht="14.25" customHeight="1"/>
    <row r="1892" ht="14.25" customHeight="1"/>
    <row r="1893" ht="14.25" customHeight="1"/>
    <row r="1894" ht="14.25" customHeight="1"/>
    <row r="1895" ht="14.25" customHeight="1"/>
    <row r="1896" ht="14.25" customHeight="1"/>
    <row r="1897" ht="14.25" customHeight="1"/>
    <row r="1898" ht="14.25" customHeight="1"/>
    <row r="1899" ht="14.25" customHeight="1"/>
    <row r="1900" ht="14.25" customHeight="1"/>
    <row r="1901" ht="14.25" customHeight="1"/>
    <row r="1902" ht="14.25" customHeight="1"/>
    <row r="1903" ht="14.25" customHeight="1"/>
    <row r="1904" ht="14.25" customHeight="1"/>
    <row r="1905" ht="14.25" customHeight="1"/>
    <row r="1906" ht="14.25" customHeight="1"/>
    <row r="1907" ht="14.25" customHeight="1"/>
    <row r="1908" ht="14.25" customHeight="1"/>
    <row r="1909" ht="14.25" customHeight="1"/>
    <row r="1910" ht="14.25" customHeight="1"/>
    <row r="1911" ht="14.25" customHeight="1"/>
    <row r="1912" ht="14.25" customHeight="1"/>
    <row r="1913" ht="14.25" customHeight="1"/>
    <row r="1914" ht="14.25" customHeight="1"/>
    <row r="1915" ht="14.25" customHeight="1"/>
    <row r="1916" ht="14.25" customHeight="1"/>
    <row r="1917" ht="14.25" customHeight="1"/>
    <row r="1918" ht="14.25" customHeight="1"/>
    <row r="1919" ht="14.25" customHeight="1"/>
    <row r="1920" ht="14.25" customHeight="1"/>
    <row r="1921" ht="14.25" customHeight="1"/>
    <row r="1922" ht="14.25" customHeight="1"/>
    <row r="1923" ht="14.25" customHeight="1"/>
    <row r="1924" ht="14.25" customHeight="1"/>
    <row r="1925" ht="14.25" customHeight="1"/>
    <row r="1926" ht="14.25" customHeight="1"/>
    <row r="1927" ht="14.25" customHeight="1"/>
    <row r="1928" ht="14.25" customHeight="1"/>
    <row r="1929" ht="14.25" customHeight="1"/>
    <row r="1930" ht="14.25" customHeight="1"/>
    <row r="1931" ht="14.25" customHeight="1"/>
    <row r="1932" ht="14.25" customHeight="1"/>
    <row r="1933" ht="14.25" customHeight="1"/>
    <row r="1934" ht="14.25" customHeight="1"/>
    <row r="1935" ht="14.25" customHeight="1"/>
    <row r="1936" ht="14.25" customHeight="1"/>
    <row r="1937" ht="14.25" customHeight="1"/>
    <row r="1938" ht="14.25" customHeight="1"/>
    <row r="1939" ht="14.25" customHeight="1"/>
    <row r="1940" ht="14.25" customHeight="1"/>
    <row r="1941" ht="14.25" customHeight="1"/>
    <row r="1942" ht="14.25" customHeight="1"/>
    <row r="1943" ht="14.25" customHeight="1"/>
    <row r="1944" ht="14.25" customHeight="1"/>
    <row r="1945" ht="14.25" customHeight="1"/>
    <row r="1946" ht="14.25" customHeight="1"/>
    <row r="1947" ht="14.25" customHeight="1"/>
    <row r="1948" ht="14.25" customHeight="1"/>
    <row r="1949" ht="14.25" customHeight="1"/>
    <row r="1950" ht="14.25" customHeight="1"/>
    <row r="1951" ht="14.25" customHeight="1"/>
    <row r="1952" ht="14.25" customHeight="1"/>
    <row r="1953" ht="14.25" customHeight="1"/>
    <row r="1954" ht="14.25" customHeight="1"/>
    <row r="1955" ht="14.25" customHeight="1"/>
    <row r="1956" ht="14.25" customHeight="1"/>
    <row r="1957" ht="14.25" customHeight="1"/>
    <row r="1958" ht="14.25" customHeight="1"/>
    <row r="1959" ht="14.25" customHeight="1"/>
    <row r="1960" ht="14.25" customHeight="1"/>
    <row r="1961" ht="14.25" customHeight="1"/>
    <row r="1962" ht="14.25" customHeight="1"/>
    <row r="1963" ht="14.25" customHeight="1"/>
    <row r="1964" ht="14.25" customHeight="1"/>
    <row r="1965" ht="14.25" customHeight="1"/>
    <row r="1966" ht="14.25" customHeight="1"/>
    <row r="1967" ht="14.25" customHeight="1"/>
    <row r="1968" ht="14.25" customHeight="1"/>
    <row r="1969" ht="14.25" customHeight="1"/>
    <row r="1970" ht="14.25" customHeight="1"/>
    <row r="1971" ht="14.25" customHeight="1"/>
    <row r="1972" ht="14.25" customHeight="1"/>
    <row r="1973" ht="14.25" customHeight="1"/>
    <row r="1974" ht="14.25" customHeight="1"/>
    <row r="1975" ht="14.25" customHeight="1"/>
    <row r="1976" ht="14.25" customHeight="1"/>
    <row r="1977" ht="14.25" customHeight="1"/>
    <row r="1978" ht="14.25" customHeight="1"/>
    <row r="1979" ht="14.25" customHeight="1"/>
    <row r="1980" ht="14.25" customHeight="1"/>
    <row r="1981" ht="14.25" customHeight="1"/>
    <row r="1982" ht="14.25" customHeight="1"/>
    <row r="1983" ht="14.25" customHeight="1"/>
    <row r="1984" ht="14.25" customHeight="1"/>
    <row r="1985" ht="14.25" customHeight="1"/>
    <row r="1986" ht="14.25" customHeight="1"/>
    <row r="1987" ht="14.25" customHeight="1"/>
    <row r="1988" ht="14.25" customHeight="1"/>
    <row r="1989" ht="14.25" customHeight="1"/>
    <row r="1990" ht="14.25" customHeight="1"/>
    <row r="1991" ht="14.25" customHeight="1"/>
    <row r="1992" ht="14.25" customHeight="1"/>
    <row r="1993" ht="14.25" customHeight="1"/>
    <row r="1994" ht="14.25" customHeight="1"/>
    <row r="1995" ht="14.25" customHeight="1"/>
    <row r="1996" ht="14.25" customHeight="1"/>
    <row r="1997" ht="14.25" customHeight="1"/>
    <row r="1998" ht="14.25" customHeight="1"/>
    <row r="1999" ht="14.25" customHeight="1"/>
    <row r="2000" ht="14.25" customHeight="1"/>
    <row r="2001" ht="14.25" customHeight="1"/>
    <row r="2002" ht="14.25" customHeight="1"/>
    <row r="2003" ht="14.25" customHeight="1"/>
    <row r="2004" ht="14.25" customHeight="1"/>
    <row r="2005" ht="14.25" customHeight="1"/>
    <row r="2006" ht="14.25" customHeight="1"/>
    <row r="2007" ht="14.25" customHeight="1"/>
    <row r="2008" ht="14.25" customHeight="1"/>
    <row r="2009" ht="14.25" customHeight="1"/>
    <row r="2010" ht="14.25" customHeight="1"/>
    <row r="2011" ht="14.25" customHeight="1"/>
    <row r="2012" ht="14.25" customHeight="1"/>
    <row r="2013" ht="14.25" customHeight="1"/>
    <row r="2014" ht="14.25" customHeight="1"/>
    <row r="2015" ht="14.25" customHeight="1"/>
    <row r="2016" ht="14.25" customHeight="1"/>
    <row r="2017" ht="14.25" customHeight="1"/>
    <row r="2018" ht="14.25" customHeight="1"/>
    <row r="2019" ht="14.25" customHeight="1"/>
    <row r="2020" ht="14.25" customHeight="1"/>
    <row r="2021" ht="14.25" customHeight="1"/>
    <row r="2022" ht="14.25" customHeight="1"/>
    <row r="2023" ht="14.25" customHeight="1"/>
    <row r="2024" ht="14.25" customHeight="1"/>
    <row r="2025" ht="14.25" customHeight="1"/>
    <row r="2026" ht="14.25" customHeight="1"/>
    <row r="2027" ht="14.25" customHeight="1"/>
    <row r="2028" ht="14.25" customHeight="1"/>
    <row r="2029" ht="14.25" customHeight="1"/>
    <row r="2030" ht="14.25" customHeight="1"/>
    <row r="2031" ht="14.25" customHeight="1"/>
    <row r="2032" ht="14.25" customHeight="1"/>
    <row r="2033" ht="14.25" customHeight="1"/>
    <row r="2034" ht="14.25" customHeight="1"/>
    <row r="2035" ht="14.25" customHeight="1"/>
    <row r="2036" ht="14.25" customHeight="1"/>
    <row r="2037" ht="14.25" customHeight="1"/>
    <row r="2038" ht="14.25" customHeight="1"/>
    <row r="2039" ht="14.25" customHeight="1"/>
    <row r="2040" ht="14.25" customHeight="1"/>
    <row r="2041" ht="14.25" customHeight="1"/>
    <row r="2042" ht="14.25" customHeight="1"/>
    <row r="2043" ht="14.25" customHeight="1"/>
    <row r="2044" ht="14.25" customHeight="1"/>
    <row r="2045" ht="14.25" customHeight="1"/>
    <row r="2046" ht="14.25" customHeight="1"/>
    <row r="2047" ht="14.25" customHeight="1"/>
    <row r="2048" ht="14.25" customHeight="1"/>
    <row r="2049" ht="14.25" customHeight="1"/>
    <row r="2050" ht="14.25" customHeight="1"/>
    <row r="2051" ht="14.25" customHeight="1"/>
    <row r="2052" ht="14.25" customHeight="1"/>
    <row r="2053" ht="14.25" customHeight="1"/>
    <row r="2054" ht="14.25" customHeight="1"/>
    <row r="2055" ht="14.25" customHeight="1"/>
    <row r="2056" ht="14.25" customHeight="1"/>
    <row r="2057" ht="14.25" customHeight="1"/>
    <row r="2058" ht="14.25" customHeight="1"/>
    <row r="2059" ht="14.25" customHeight="1"/>
    <row r="2060" ht="14.25" customHeight="1"/>
    <row r="2061" ht="14.25" customHeight="1"/>
    <row r="2062" ht="14.25" customHeight="1"/>
    <row r="2063" ht="14.25" customHeight="1"/>
    <row r="2064" ht="14.25" customHeight="1"/>
    <row r="2065" ht="14.25" customHeight="1"/>
    <row r="2066" ht="14.25" customHeight="1"/>
    <row r="2067" ht="14.25" customHeight="1"/>
    <row r="2068" ht="14.25" customHeight="1"/>
    <row r="2069" ht="14.25" customHeight="1"/>
    <row r="2070" ht="14.25" customHeight="1"/>
    <row r="2071" ht="14.25" customHeight="1"/>
    <row r="2072" ht="14.25" customHeight="1"/>
    <row r="2073" ht="14.25" customHeight="1"/>
    <row r="2074" ht="14.25" customHeight="1"/>
    <row r="2075" ht="14.25" customHeight="1"/>
    <row r="2076" ht="14.25" customHeight="1"/>
    <row r="2077" ht="14.25" customHeight="1"/>
    <row r="2078" ht="14.25" customHeight="1"/>
    <row r="2079" ht="14.25" customHeight="1"/>
    <row r="2080" ht="14.25" customHeight="1"/>
    <row r="2081" ht="14.25" customHeight="1"/>
    <row r="2082" ht="14.25" customHeight="1"/>
    <row r="2083" ht="14.25" customHeight="1"/>
    <row r="2084" ht="14.25" customHeight="1"/>
    <row r="2085" ht="14.25" customHeight="1"/>
    <row r="2086" ht="14.25" customHeight="1"/>
    <row r="2087" ht="14.25" customHeight="1"/>
    <row r="2088" ht="14.25" customHeight="1"/>
    <row r="2089" ht="14.25" customHeight="1"/>
    <row r="2090" ht="14.25" customHeight="1"/>
    <row r="2091" ht="14.25" customHeight="1"/>
    <row r="2092" ht="14.25" customHeight="1"/>
    <row r="2093" ht="14.25" customHeight="1"/>
    <row r="2094" ht="14.25" customHeight="1"/>
    <row r="2095" ht="14.25" customHeight="1"/>
    <row r="2096" ht="14.25" customHeight="1"/>
    <row r="2097" ht="14.25" customHeight="1"/>
    <row r="2098" ht="14.25" customHeight="1"/>
    <row r="2099" ht="14.25" customHeight="1"/>
    <row r="2100" ht="14.25" customHeight="1"/>
    <row r="2101" ht="14.25" customHeight="1"/>
    <row r="2102" ht="14.25" customHeight="1"/>
    <row r="2103" ht="14.25" customHeight="1"/>
    <row r="2104" ht="14.25" customHeight="1"/>
    <row r="2105" ht="14.25" customHeight="1"/>
    <row r="2106" ht="14.25" customHeight="1"/>
    <row r="2107" ht="14.25" customHeight="1"/>
    <row r="2108" ht="14.25" customHeight="1"/>
    <row r="2109" ht="14.25" customHeight="1"/>
    <row r="2110" ht="14.25" customHeight="1"/>
    <row r="2111" ht="14.25" customHeight="1"/>
    <row r="2112" ht="14.25" customHeight="1"/>
    <row r="2113" ht="14.25" customHeight="1"/>
    <row r="2114" ht="14.25" customHeight="1"/>
    <row r="2115" ht="14.25" customHeight="1"/>
    <row r="2116" ht="14.25" customHeight="1"/>
    <row r="2117" ht="14.25" customHeight="1"/>
    <row r="2118" ht="14.25" customHeight="1"/>
    <row r="2119" ht="14.25" customHeight="1"/>
    <row r="2120" ht="14.25" customHeight="1"/>
    <row r="2121" ht="14.25" customHeight="1"/>
    <row r="2122" ht="14.25" customHeight="1"/>
    <row r="2123" ht="14.25" customHeight="1"/>
    <row r="2124" ht="14.25" customHeight="1"/>
    <row r="2125" ht="14.25" customHeight="1"/>
    <row r="2126" ht="14.25" customHeight="1"/>
    <row r="2127" ht="14.25" customHeight="1"/>
    <row r="2128" ht="14.25" customHeight="1"/>
    <row r="2129" ht="14.25" customHeight="1"/>
    <row r="2130" ht="14.25" customHeight="1"/>
    <row r="2131" ht="14.25" customHeight="1"/>
    <row r="2132" ht="14.25" customHeight="1"/>
    <row r="2133" ht="14.25" customHeight="1"/>
    <row r="2134" ht="14.25" customHeight="1"/>
    <row r="2135" ht="14.25" customHeight="1"/>
    <row r="2136" ht="14.25" customHeight="1"/>
    <row r="2137" ht="14.25" customHeight="1"/>
    <row r="2138" ht="14.25" customHeight="1"/>
    <row r="2139" ht="14.25" customHeight="1"/>
    <row r="2140" ht="14.25" customHeight="1"/>
    <row r="2141" ht="14.25" customHeight="1"/>
    <row r="2142" ht="14.25" customHeight="1"/>
    <row r="2143" ht="14.25" customHeight="1"/>
    <row r="2144" ht="14.25" customHeight="1"/>
    <row r="2145" ht="14.25" customHeight="1"/>
    <row r="2146" ht="14.25" customHeight="1"/>
    <row r="2147" ht="14.25" customHeight="1"/>
    <row r="2148" ht="14.25" customHeight="1"/>
    <row r="2149" ht="14.25" customHeight="1"/>
    <row r="2150" ht="14.25" customHeight="1"/>
    <row r="2151" ht="14.25" customHeight="1"/>
    <row r="2152" ht="14.25" customHeight="1"/>
    <row r="2153" ht="14.25" customHeight="1"/>
    <row r="2154" ht="14.25" customHeight="1"/>
    <row r="2155" ht="14.25" customHeight="1"/>
    <row r="2156" ht="14.25" customHeight="1"/>
    <row r="2157" ht="14.25" customHeight="1"/>
    <row r="2158" ht="14.25" customHeight="1"/>
    <row r="2159" ht="14.25" customHeight="1"/>
    <row r="2160" ht="14.25" customHeight="1"/>
    <row r="2161" ht="14.25" customHeight="1"/>
    <row r="2162" ht="14.25" customHeight="1"/>
    <row r="2163" ht="14.25" customHeight="1"/>
    <row r="2164" ht="14.25" customHeight="1"/>
    <row r="2165" ht="14.25" customHeight="1"/>
    <row r="2166" ht="14.25" customHeight="1"/>
    <row r="2167" ht="14.25" customHeight="1"/>
    <row r="2168" ht="14.25" customHeight="1"/>
    <row r="2169" ht="14.25" customHeight="1"/>
    <row r="2170" ht="14.25" customHeight="1"/>
    <row r="2171" ht="14.25" customHeight="1"/>
    <row r="2172" ht="14.25" customHeight="1"/>
    <row r="2173" ht="14.25" customHeight="1"/>
    <row r="2174" ht="14.25" customHeight="1"/>
    <row r="2175" ht="14.25" customHeight="1"/>
    <row r="2176" ht="14.25" customHeight="1"/>
    <row r="2177" ht="14.25" customHeight="1"/>
    <row r="2178" ht="14.25" customHeight="1"/>
    <row r="2179" ht="14.25" customHeight="1"/>
    <row r="2180" ht="14.25" customHeight="1"/>
    <row r="2181" ht="14.25" customHeight="1"/>
    <row r="2182" ht="14.25" customHeight="1"/>
    <row r="2183" ht="14.25" customHeight="1"/>
    <row r="2184" ht="14.25" customHeight="1"/>
    <row r="2185" ht="14.25" customHeight="1"/>
    <row r="2186" ht="14.25" customHeight="1"/>
    <row r="2187" ht="14.25" customHeight="1"/>
    <row r="2188" ht="14.25" customHeight="1"/>
    <row r="2189" ht="14.25" customHeight="1"/>
    <row r="2190" ht="14.25" customHeight="1"/>
    <row r="2191" ht="14.25" customHeight="1"/>
    <row r="2192" ht="14.25" customHeight="1"/>
    <row r="2193" ht="14.25" customHeight="1"/>
    <row r="2194" ht="14.25" customHeight="1"/>
    <row r="2195" ht="14.25" customHeight="1"/>
    <row r="2196" ht="14.25" customHeight="1"/>
    <row r="2197" ht="14.25" customHeight="1"/>
    <row r="2198" ht="14.25" customHeight="1"/>
    <row r="2199" ht="14.25" customHeight="1"/>
    <row r="2200" ht="14.25" customHeight="1"/>
    <row r="2201" ht="14.25" customHeight="1"/>
    <row r="2202" ht="14.25" customHeight="1"/>
    <row r="2203" ht="14.25" customHeight="1"/>
    <row r="2204" ht="14.25" customHeight="1"/>
    <row r="2205" ht="14.25" customHeight="1"/>
    <row r="2206" ht="14.25" customHeight="1"/>
    <row r="2207" ht="14.25" customHeight="1"/>
    <row r="2208" ht="14.25" customHeight="1"/>
    <row r="2209" ht="14.25" customHeight="1"/>
    <row r="2210" ht="14.25" customHeight="1"/>
    <row r="2211" ht="14.25" customHeight="1"/>
    <row r="2212" ht="14.25" customHeight="1"/>
    <row r="2213" ht="14.25" customHeight="1"/>
    <row r="2214" ht="14.25" customHeight="1"/>
    <row r="2215" ht="14.25" customHeight="1"/>
    <row r="2216" ht="14.25" customHeight="1"/>
    <row r="2217" ht="14.25" customHeight="1"/>
    <row r="2218" ht="14.25" customHeight="1"/>
    <row r="2219" ht="14.25" customHeight="1"/>
    <row r="2220" ht="14.25" customHeight="1"/>
    <row r="2221" ht="14.25" customHeight="1"/>
    <row r="2222" ht="14.25" customHeight="1"/>
    <row r="2223" ht="14.25" customHeight="1"/>
    <row r="2224" ht="14.25" customHeight="1"/>
    <row r="2225" ht="14.25" customHeight="1"/>
    <row r="2226" ht="14.25" customHeight="1"/>
    <row r="2227" ht="14.25" customHeight="1"/>
    <row r="2228" ht="14.25" customHeight="1"/>
    <row r="2229" ht="14.25" customHeight="1"/>
    <row r="2230" ht="14.25" customHeight="1"/>
    <row r="2231" ht="14.25" customHeight="1"/>
    <row r="2232" ht="14.25" customHeight="1"/>
    <row r="2233" ht="14.25" customHeight="1"/>
    <row r="2234" ht="14.25" customHeight="1"/>
    <row r="2235" ht="14.25" customHeight="1"/>
    <row r="2236" ht="14.25" customHeight="1"/>
    <row r="2237" ht="14.25" customHeight="1"/>
    <row r="2238" ht="14.25" customHeight="1"/>
    <row r="2239" ht="14.25" customHeight="1"/>
    <row r="2240" ht="14.25" customHeight="1"/>
    <row r="2241" ht="14.25" customHeight="1"/>
    <row r="2242" ht="14.25" customHeight="1"/>
    <row r="2243" ht="14.25" customHeight="1"/>
    <row r="2244" ht="14.25" customHeight="1"/>
    <row r="2245" ht="14.25" customHeight="1"/>
    <row r="2246" ht="14.25" customHeight="1"/>
    <row r="2247" ht="14.25" customHeight="1"/>
    <row r="2248" ht="14.25" customHeight="1"/>
    <row r="2249" ht="14.25" customHeight="1"/>
    <row r="2250" ht="14.25" customHeight="1"/>
    <row r="2251" ht="14.25" customHeight="1"/>
    <row r="2252" ht="14.25" customHeight="1"/>
    <row r="2253" ht="14.25" customHeight="1"/>
    <row r="2254" ht="14.25" customHeight="1"/>
    <row r="2255" ht="14.25" customHeight="1"/>
    <row r="2256" ht="14.25" customHeight="1"/>
    <row r="2257" ht="14.25" customHeight="1"/>
    <row r="2258" ht="14.25" customHeight="1"/>
    <row r="2259" ht="14.25" customHeight="1"/>
    <row r="2260" ht="14.25" customHeight="1"/>
    <row r="2261" ht="14.25" customHeight="1"/>
    <row r="2262" ht="14.25" customHeight="1"/>
    <row r="2263" ht="14.25" customHeight="1"/>
    <row r="2264" ht="14.25" customHeight="1"/>
    <row r="2265" ht="14.25" customHeight="1"/>
    <row r="2266" ht="14.25" customHeight="1"/>
    <row r="2267" ht="14.25" customHeight="1"/>
    <row r="2268" ht="14.25" customHeight="1"/>
    <row r="2269" ht="14.25" customHeight="1"/>
    <row r="2270" ht="14.25" customHeight="1"/>
    <row r="2271" ht="14.25" customHeight="1"/>
    <row r="2272" ht="14.25" customHeight="1"/>
    <row r="2273" ht="14.25" customHeight="1"/>
    <row r="2274" ht="14.25" customHeight="1"/>
    <row r="2275" ht="14.25" customHeight="1"/>
    <row r="2276" ht="14.25" customHeight="1"/>
    <row r="2277" ht="14.25" customHeight="1"/>
    <row r="2278" ht="14.25" customHeight="1"/>
    <row r="2279" ht="14.25" customHeight="1"/>
    <row r="2280" ht="14.25" customHeight="1"/>
    <row r="2281" ht="14.25" customHeight="1"/>
    <row r="2282" ht="14.25" customHeight="1"/>
    <row r="2283" ht="14.25" customHeight="1"/>
    <row r="2284" ht="14.25" customHeight="1"/>
    <row r="2285" ht="14.25" customHeight="1"/>
    <row r="2286" ht="14.25" customHeight="1"/>
    <row r="2287" ht="14.25" customHeight="1"/>
    <row r="2288" ht="14.25" customHeight="1"/>
    <row r="2289" ht="14.25" customHeight="1"/>
    <row r="2290" ht="14.25" customHeight="1"/>
    <row r="2291" ht="14.25" customHeight="1"/>
    <row r="2292" ht="14.25" customHeight="1"/>
    <row r="2293" ht="14.25" customHeight="1"/>
    <row r="2294" ht="14.25" customHeight="1"/>
    <row r="2295" ht="14.25" customHeight="1"/>
    <row r="2296" ht="14.25" customHeight="1"/>
    <row r="2297" ht="14.25" customHeight="1"/>
    <row r="2298" ht="14.25" customHeight="1"/>
    <row r="2299" ht="14.25" customHeight="1"/>
    <row r="2300" ht="14.25" customHeight="1"/>
    <row r="2301" ht="14.25" customHeight="1"/>
    <row r="2302" ht="14.25" customHeight="1"/>
    <row r="2303" ht="14.25" customHeight="1"/>
    <row r="2304" ht="14.25" customHeight="1"/>
    <row r="2305" ht="14.25" customHeight="1"/>
    <row r="2306" ht="14.25" customHeight="1"/>
    <row r="2307" ht="14.25" customHeight="1"/>
    <row r="2308" ht="14.25" customHeight="1"/>
    <row r="2309" ht="14.25" customHeight="1"/>
    <row r="2310" ht="14.25" customHeight="1"/>
    <row r="2311" ht="14.25" customHeight="1"/>
    <row r="2312" ht="14.25" customHeight="1"/>
    <row r="2313" ht="14.25" customHeight="1"/>
    <row r="2314" ht="14.25" customHeight="1"/>
    <row r="2315" ht="14.25" customHeight="1"/>
    <row r="2316" ht="14.25" customHeight="1"/>
    <row r="2317" ht="14.25" customHeight="1"/>
    <row r="2318" ht="14.25" customHeight="1"/>
    <row r="2319" ht="14.25" customHeight="1"/>
    <row r="2320" ht="14.25" customHeight="1"/>
    <row r="2321" ht="14.25" customHeight="1"/>
    <row r="2322" ht="14.25" customHeight="1"/>
    <row r="2323" ht="14.25" customHeight="1"/>
    <row r="2324" ht="14.25" customHeight="1"/>
    <row r="2325" ht="14.25" customHeight="1"/>
    <row r="2326" ht="14.25" customHeight="1"/>
    <row r="2327" ht="14.25" customHeight="1"/>
    <row r="2328" ht="14.25" customHeight="1"/>
    <row r="2329" ht="14.25" customHeight="1"/>
    <row r="2330" ht="14.25" customHeight="1"/>
    <row r="2331" ht="14.25" customHeight="1"/>
    <row r="2332" ht="14.25" customHeight="1"/>
    <row r="2333" ht="14.25" customHeight="1"/>
    <row r="2334" ht="14.25" customHeight="1"/>
    <row r="2335" ht="14.25" customHeight="1"/>
    <row r="2336" ht="14.25" customHeight="1"/>
    <row r="2337" ht="14.25" customHeight="1"/>
    <row r="2338" ht="14.25" customHeight="1"/>
    <row r="2339" ht="14.25" customHeight="1"/>
    <row r="2340" ht="14.25" customHeight="1"/>
    <row r="2341" ht="14.25" customHeight="1"/>
    <row r="2342" ht="14.25" customHeight="1"/>
    <row r="2343" ht="14.25" customHeight="1"/>
    <row r="2344" ht="14.25" customHeight="1"/>
    <row r="2345" ht="14.25" customHeight="1"/>
    <row r="2346" ht="14.25" customHeight="1"/>
    <row r="2347" ht="14.25" customHeight="1"/>
    <row r="2348" ht="14.25" customHeight="1"/>
    <row r="2349" ht="14.25" customHeight="1"/>
    <row r="2350" ht="14.25" customHeight="1"/>
    <row r="2351" ht="14.25" customHeight="1"/>
    <row r="2352" ht="14.25" customHeight="1"/>
    <row r="2353" ht="14.25" customHeight="1"/>
    <row r="2354" ht="14.25" customHeight="1"/>
    <row r="2355" ht="14.25" customHeight="1"/>
    <row r="2356" ht="14.25" customHeight="1"/>
    <row r="2357" ht="14.25" customHeight="1"/>
    <row r="2358" ht="14.25" customHeight="1"/>
    <row r="2359" ht="14.25" customHeight="1"/>
    <row r="2360" ht="14.25" customHeight="1"/>
    <row r="2361" ht="14.25" customHeight="1"/>
    <row r="2362" ht="14.25" customHeight="1"/>
    <row r="2363" ht="14.25" customHeight="1"/>
    <row r="2364" ht="14.25" customHeight="1"/>
    <row r="2365" ht="14.25" customHeight="1"/>
    <row r="2366" ht="14.25" customHeight="1"/>
    <row r="2367" ht="14.25" customHeight="1"/>
    <row r="2368" ht="14.25" customHeight="1"/>
    <row r="2369" ht="14.25" customHeight="1"/>
    <row r="2370" ht="14.25" customHeight="1"/>
    <row r="2371" ht="14.25" customHeight="1"/>
    <row r="2372" ht="14.25" customHeight="1"/>
    <row r="2373" ht="14.25" customHeight="1"/>
    <row r="2374" ht="14.25" customHeight="1"/>
    <row r="2375" ht="14.25" customHeight="1"/>
    <row r="2376" ht="14.25" customHeight="1"/>
    <row r="2377" ht="14.25" customHeight="1"/>
    <row r="2378" ht="14.25" customHeight="1"/>
    <row r="2379" ht="14.25" customHeight="1"/>
    <row r="2380" ht="14.25" customHeight="1"/>
    <row r="2381" ht="14.25" customHeight="1"/>
    <row r="2382" ht="14.25" customHeight="1"/>
    <row r="2383" ht="14.25" customHeight="1"/>
    <row r="2384" ht="14.25" customHeight="1"/>
    <row r="2385" ht="14.25" customHeight="1"/>
    <row r="2386" ht="14.25" customHeight="1"/>
    <row r="2387" ht="14.25" customHeight="1"/>
    <row r="2388" ht="14.25" customHeight="1"/>
    <row r="2389" ht="14.25" customHeight="1"/>
    <row r="2390" ht="14.25" customHeight="1"/>
    <row r="2391" ht="14.25" customHeight="1"/>
    <row r="2392" ht="14.25" customHeight="1"/>
    <row r="2393" ht="14.25" customHeight="1"/>
    <row r="2394" ht="14.25" customHeight="1"/>
    <row r="2395" ht="14.25" customHeight="1"/>
    <row r="2396" ht="14.25" customHeight="1"/>
    <row r="2397" ht="14.25" customHeight="1"/>
    <row r="2398" ht="14.25" customHeight="1"/>
    <row r="2399" ht="14.25" customHeight="1"/>
    <row r="2400" ht="14.25" customHeight="1"/>
    <row r="2401" ht="14.25" customHeight="1"/>
    <row r="2402" ht="14.25" customHeight="1"/>
    <row r="2403" ht="14.25" customHeight="1"/>
    <row r="2404" ht="14.25" customHeight="1"/>
    <row r="2405" ht="14.25" customHeight="1"/>
    <row r="2406" ht="14.25" customHeight="1"/>
    <row r="2407" ht="14.25" customHeight="1"/>
    <row r="2408" ht="14.25" customHeight="1"/>
    <row r="2409" ht="14.25" customHeight="1"/>
    <row r="2410" ht="14.25" customHeight="1"/>
    <row r="2411" ht="14.25" customHeight="1"/>
    <row r="2412" ht="14.25" customHeight="1"/>
    <row r="2413" ht="14.25" customHeight="1"/>
    <row r="2414" ht="14.25" customHeight="1"/>
    <row r="2415" ht="14.25" customHeight="1"/>
    <row r="2416" ht="14.25" customHeight="1"/>
    <row r="2417" ht="14.25" customHeight="1"/>
    <row r="2418" ht="14.25" customHeight="1"/>
    <row r="2419" ht="14.25" customHeight="1"/>
    <row r="2420" ht="14.25" customHeight="1"/>
    <row r="2421" ht="14.25" customHeight="1"/>
    <row r="2422" ht="14.25" customHeight="1"/>
    <row r="2423" ht="14.25" customHeight="1"/>
    <row r="2424" ht="14.25" customHeight="1"/>
    <row r="2425" ht="14.25" customHeight="1"/>
    <row r="2426" ht="14.25" customHeight="1"/>
    <row r="2427" ht="14.25" customHeight="1"/>
    <row r="2428" ht="14.25" customHeight="1"/>
    <row r="2429" ht="14.25" customHeight="1"/>
    <row r="2430" ht="14.25" customHeight="1"/>
    <row r="2431" ht="14.25" customHeight="1"/>
    <row r="2432" ht="14.25" customHeight="1"/>
    <row r="2433" ht="14.25" customHeight="1"/>
    <row r="2434" ht="14.25" customHeight="1"/>
    <row r="2435" ht="14.25" customHeight="1"/>
    <row r="2436" ht="14.25" customHeight="1"/>
    <row r="2437" ht="14.25" customHeight="1"/>
    <row r="2438" ht="14.25" customHeight="1"/>
    <row r="2439" ht="14.25" customHeight="1"/>
    <row r="2440" ht="14.25" customHeight="1"/>
    <row r="2441" ht="14.25" customHeight="1"/>
    <row r="2442" ht="14.25" customHeight="1"/>
    <row r="2443" ht="14.25" customHeight="1"/>
    <row r="2444" ht="14.25" customHeight="1"/>
    <row r="2445" ht="14.25" customHeight="1"/>
    <row r="2446" ht="14.25" customHeight="1"/>
    <row r="2447" ht="14.25" customHeight="1"/>
    <row r="2448" ht="14.25" customHeight="1"/>
    <row r="2449" ht="14.25" customHeight="1"/>
    <row r="2450" ht="14.25" customHeight="1"/>
    <row r="2451" ht="14.25" customHeight="1"/>
    <row r="2452" ht="14.25" customHeight="1"/>
    <row r="2453" ht="14.25" customHeight="1"/>
    <row r="2454" ht="14.25" customHeight="1"/>
    <row r="2455" ht="14.25" customHeight="1"/>
    <row r="2456" ht="14.25" customHeight="1"/>
    <row r="2457" ht="14.25" customHeight="1"/>
    <row r="2458" ht="14.25" customHeight="1"/>
    <row r="2459" ht="14.25" customHeight="1"/>
    <row r="2460" ht="14.25" customHeight="1"/>
    <row r="2461" ht="14.25" customHeight="1"/>
    <row r="2462" ht="14.25" customHeight="1"/>
    <row r="2463" ht="14.25" customHeight="1"/>
    <row r="2464" ht="14.25" customHeight="1"/>
    <row r="2465" ht="14.25" customHeight="1"/>
    <row r="2466" ht="14.25" customHeight="1"/>
    <row r="2467" ht="14.25" customHeight="1"/>
    <row r="2468" ht="14.25" customHeight="1"/>
    <row r="2469" ht="14.25" customHeight="1"/>
    <row r="2470" ht="14.25" customHeight="1"/>
    <row r="2471" ht="14.25" customHeight="1"/>
    <row r="2472" ht="14.25" customHeight="1"/>
    <row r="2473" ht="14.25" customHeight="1"/>
    <row r="2474" ht="14.25" customHeight="1"/>
    <row r="2475" ht="14.25" customHeight="1"/>
    <row r="2476" ht="14.25" customHeight="1"/>
    <row r="2477" ht="14.25" customHeight="1"/>
    <row r="2478" ht="14.25" customHeight="1"/>
    <row r="2479" ht="14.25" customHeight="1"/>
    <row r="2480" ht="14.25" customHeight="1"/>
    <row r="2481" ht="14.25" customHeight="1"/>
    <row r="2482" ht="14.25" customHeight="1"/>
    <row r="2483" ht="14.25" customHeight="1"/>
    <row r="2484" ht="14.25" customHeight="1"/>
    <row r="2485" ht="14.25" customHeight="1"/>
    <row r="2486" ht="14.25" customHeight="1"/>
    <row r="2487" ht="14.25" customHeight="1"/>
    <row r="2488" ht="14.25" customHeight="1"/>
    <row r="2489" ht="14.25" customHeight="1"/>
    <row r="2490" ht="14.25" customHeight="1"/>
    <row r="2491" ht="14.25" customHeight="1"/>
    <row r="2492" ht="14.25" customHeight="1"/>
    <row r="2493" ht="14.25" customHeight="1"/>
    <row r="2494" ht="14.25" customHeight="1"/>
    <row r="2495" ht="14.25" customHeight="1"/>
    <row r="2496" ht="14.25" customHeight="1"/>
    <row r="2497" ht="14.25" customHeight="1"/>
    <row r="2498" ht="14.25" customHeight="1"/>
    <row r="2499" ht="14.25" customHeight="1"/>
    <row r="2500" ht="14.25" customHeight="1"/>
    <row r="2501" ht="14.25" customHeight="1"/>
    <row r="2502" ht="14.25" customHeight="1"/>
    <row r="2503" ht="14.25" customHeight="1"/>
    <row r="2504" ht="14.25" customHeight="1"/>
    <row r="2505" ht="14.25" customHeight="1"/>
    <row r="2506" ht="14.25" customHeight="1"/>
    <row r="2507" ht="14.25" customHeight="1"/>
    <row r="2508" ht="14.25" customHeight="1"/>
    <row r="2509" ht="14.25" customHeight="1"/>
    <row r="2510" ht="14.25" customHeight="1"/>
    <row r="2511" ht="14.25" customHeight="1"/>
    <row r="2512" ht="14.25" customHeight="1"/>
    <row r="2513" ht="14.25" customHeight="1"/>
    <row r="2514" ht="14.25" customHeight="1"/>
    <row r="2515" ht="14.25" customHeight="1"/>
    <row r="2516" ht="14.25" customHeight="1"/>
    <row r="2517" ht="14.25" customHeight="1"/>
    <row r="2518" ht="14.25" customHeight="1"/>
    <row r="2519" ht="14.25" customHeight="1"/>
    <row r="2520" ht="14.25" customHeight="1"/>
    <row r="2521" ht="14.25" customHeight="1"/>
    <row r="2522" ht="14.25" customHeight="1"/>
    <row r="2523" ht="14.25" customHeight="1"/>
    <row r="2524" ht="14.25" customHeight="1"/>
    <row r="2525" ht="14.25" customHeight="1"/>
    <row r="2526" ht="14.25" customHeight="1"/>
    <row r="2527" ht="14.25" customHeight="1"/>
    <row r="2528" ht="14.25" customHeight="1"/>
    <row r="2529" ht="14.25" customHeight="1"/>
    <row r="2530" ht="14.25" customHeight="1"/>
    <row r="2531" ht="14.25" customHeight="1"/>
    <row r="2532" ht="14.25" customHeight="1"/>
    <row r="2533" ht="14.25" customHeight="1"/>
    <row r="2534" ht="14.25" customHeight="1"/>
    <row r="2535" ht="14.25" customHeight="1"/>
    <row r="2536" ht="14.25" customHeight="1"/>
    <row r="2537" ht="14.25" customHeight="1"/>
    <row r="2538" ht="14.25" customHeight="1"/>
    <row r="2539" ht="14.25" customHeight="1"/>
    <row r="2540" ht="14.25" customHeight="1"/>
    <row r="2541" ht="14.25" customHeight="1"/>
    <row r="2542" ht="14.25" customHeight="1"/>
    <row r="2543" ht="14.25" customHeight="1"/>
    <row r="2544" ht="14.25" customHeight="1"/>
    <row r="2545" ht="14.25" customHeight="1"/>
    <row r="2546" ht="14.25" customHeight="1"/>
    <row r="2547" ht="14.25" customHeight="1"/>
    <row r="2548" ht="14.25" customHeight="1"/>
    <row r="2549" ht="14.25" customHeight="1"/>
    <row r="2550" ht="14.25" customHeight="1"/>
    <row r="2551" ht="14.25" customHeight="1"/>
    <row r="2552" ht="14.25" customHeight="1"/>
    <row r="2553" ht="14.25" customHeight="1"/>
    <row r="2554" ht="14.25" customHeight="1"/>
    <row r="2555" ht="14.25" customHeight="1"/>
    <row r="2556" ht="14.25" customHeight="1"/>
    <row r="2557" ht="14.25" customHeight="1"/>
    <row r="2558" ht="14.25" customHeight="1"/>
    <row r="2559" ht="14.25" customHeight="1"/>
    <row r="2560" ht="14.25" customHeight="1"/>
    <row r="2561" ht="14.25" customHeight="1"/>
    <row r="2562" ht="14.25" customHeight="1"/>
    <row r="2563" ht="14.25" customHeight="1"/>
    <row r="2564" ht="14.25" customHeight="1"/>
    <row r="2565" ht="14.25" customHeight="1"/>
    <row r="2566" ht="14.25" customHeight="1"/>
    <row r="2567" ht="14.25" customHeight="1"/>
    <row r="2568" ht="14.25" customHeight="1"/>
    <row r="2569" ht="14.25" customHeight="1"/>
    <row r="2570" ht="14.25" customHeight="1"/>
    <row r="2571" ht="14.25" customHeight="1"/>
    <row r="2572" ht="14.25" customHeight="1"/>
    <row r="2573" ht="14.25" customHeight="1"/>
    <row r="2574" ht="14.25" customHeight="1"/>
    <row r="2575" ht="14.25" customHeight="1"/>
    <row r="2576" ht="14.25" customHeight="1"/>
    <row r="2577" ht="14.25" customHeight="1"/>
    <row r="2578" ht="14.25" customHeight="1"/>
    <row r="2579" ht="14.25" customHeight="1"/>
    <row r="2580" ht="14.25" customHeight="1"/>
    <row r="2581" ht="14.25" customHeight="1"/>
    <row r="2582" ht="14.25" customHeight="1"/>
    <row r="2583" ht="14.25" customHeight="1"/>
    <row r="2584" ht="14.25" customHeight="1"/>
    <row r="2585" ht="14.25" customHeight="1"/>
    <row r="2586" ht="14.25" customHeight="1"/>
    <row r="2587" ht="14.25" customHeight="1"/>
    <row r="2588" ht="14.25" customHeight="1"/>
    <row r="2589" ht="14.25" customHeight="1"/>
    <row r="2590" ht="14.25" customHeight="1"/>
    <row r="2591" ht="14.25" customHeight="1"/>
    <row r="2592" ht="14.25" customHeight="1"/>
    <row r="2593" ht="14.25" customHeight="1"/>
    <row r="2594" ht="14.25" customHeight="1"/>
    <row r="2595" ht="14.25" customHeight="1"/>
    <row r="2596" ht="14.25" customHeight="1"/>
    <row r="2597" ht="14.25" customHeight="1"/>
    <row r="2598" ht="14.25" customHeight="1"/>
    <row r="2599" ht="14.25" customHeight="1"/>
    <row r="2600" ht="14.25" customHeight="1"/>
    <row r="2601" ht="14.25" customHeight="1"/>
    <row r="2602" ht="14.25" customHeight="1"/>
    <row r="2603" ht="14.25" customHeight="1"/>
    <row r="2604" ht="14.25" customHeight="1"/>
    <row r="2605" ht="14.25" customHeight="1"/>
    <row r="2606" ht="14.25" customHeight="1"/>
    <row r="2607" ht="14.25" customHeight="1"/>
    <row r="2608" ht="14.25" customHeight="1"/>
    <row r="2609" ht="14.25" customHeight="1"/>
    <row r="2610" ht="14.25" customHeight="1"/>
    <row r="2611" ht="14.25" customHeight="1"/>
    <row r="2612" ht="14.25" customHeight="1"/>
    <row r="2613" ht="14.25" customHeight="1"/>
    <row r="2614" ht="14.25" customHeight="1"/>
    <row r="2615" ht="14.25" customHeight="1"/>
    <row r="2616" ht="14.25" customHeight="1"/>
    <row r="2617" ht="14.25" customHeight="1"/>
    <row r="2618" ht="14.25" customHeight="1"/>
    <row r="2619" ht="14.25" customHeight="1"/>
    <row r="2620" ht="14.25" customHeight="1"/>
    <row r="2621" ht="14.25" customHeight="1"/>
    <row r="2622" ht="14.25" customHeight="1"/>
    <row r="2623" ht="14.25" customHeight="1"/>
    <row r="2624" ht="14.25" customHeight="1"/>
    <row r="2625" ht="14.25" customHeight="1"/>
    <row r="2626" ht="14.25" customHeight="1"/>
    <row r="2627" ht="14.25" customHeight="1"/>
    <row r="2628" ht="14.25" customHeight="1"/>
    <row r="2629" ht="14.25" customHeight="1"/>
    <row r="2630" ht="14.25" customHeight="1"/>
    <row r="2631" ht="14.25" customHeight="1"/>
    <row r="2632" ht="14.25" customHeight="1"/>
    <row r="2633" ht="14.25" customHeight="1"/>
    <row r="2634" ht="14.25" customHeight="1"/>
    <row r="2635" ht="14.25" customHeight="1"/>
    <row r="2636" ht="14.25" customHeight="1"/>
    <row r="2637" ht="14.25" customHeight="1"/>
    <row r="2638" ht="14.25" customHeight="1"/>
    <row r="2639" ht="14.25" customHeight="1"/>
    <row r="2640" ht="14.25" customHeight="1"/>
    <row r="2641" ht="14.25" customHeight="1"/>
    <row r="2642" ht="14.25" customHeight="1"/>
    <row r="2643" ht="14.25" customHeight="1"/>
    <row r="2644" ht="14.25" customHeight="1"/>
    <row r="2645" ht="14.25" customHeight="1"/>
    <row r="2646" ht="14.25" customHeight="1"/>
    <row r="2647" ht="14.25" customHeight="1"/>
    <row r="2648" ht="14.25" customHeight="1"/>
    <row r="2649" ht="14.25" customHeight="1"/>
    <row r="2650" ht="14.25" customHeight="1"/>
    <row r="2651" ht="14.25" customHeight="1"/>
    <row r="2652" ht="14.25" customHeight="1"/>
    <row r="2653" ht="14.25" customHeight="1"/>
    <row r="2654" ht="14.25" customHeight="1"/>
    <row r="2655" ht="14.25" customHeight="1"/>
    <row r="2656" ht="14.25" customHeight="1"/>
    <row r="2657" ht="14.25" customHeight="1"/>
    <row r="2658" ht="14.25" customHeight="1"/>
    <row r="2659" ht="14.25" customHeight="1"/>
    <row r="2660" ht="14.25" customHeight="1"/>
    <row r="2661" ht="14.25" customHeight="1"/>
    <row r="2662" ht="14.25" customHeight="1"/>
    <row r="2663" ht="14.25" customHeight="1"/>
    <row r="2664" ht="14.25" customHeight="1"/>
    <row r="2665" ht="14.25" customHeight="1"/>
    <row r="2666" ht="14.25" customHeight="1"/>
    <row r="2667" ht="14.25" customHeight="1"/>
    <row r="2668" ht="14.25" customHeight="1"/>
    <row r="2669" ht="14.25" customHeight="1"/>
    <row r="2670" ht="14.25" customHeight="1"/>
    <row r="2671" ht="14.25" customHeight="1"/>
    <row r="2672" ht="14.25" customHeight="1"/>
    <row r="2673" ht="14.25" customHeight="1"/>
    <row r="2674" ht="14.25" customHeight="1"/>
    <row r="2675" ht="14.25" customHeight="1"/>
    <row r="2676" ht="14.25" customHeight="1"/>
    <row r="2677" ht="14.25" customHeight="1"/>
    <row r="2678" ht="14.25" customHeight="1"/>
    <row r="2679" ht="14.25" customHeight="1"/>
    <row r="2680" ht="14.25" customHeight="1"/>
    <row r="2681" ht="14.25" customHeight="1"/>
    <row r="2682" ht="14.25" customHeight="1"/>
    <row r="2683" ht="14.25" customHeight="1"/>
    <row r="2684" ht="14.25" customHeight="1"/>
    <row r="2685" ht="14.25" customHeight="1"/>
    <row r="2686" ht="14.25" customHeight="1"/>
    <row r="2687" ht="14.25" customHeight="1"/>
    <row r="2688" ht="14.25" customHeight="1"/>
    <row r="2689" ht="14.25" customHeight="1"/>
    <row r="2690" ht="14.25" customHeight="1"/>
    <row r="2691" ht="14.25" customHeight="1"/>
    <row r="2692" ht="14.25" customHeight="1"/>
    <row r="2693" ht="14.25" customHeight="1"/>
    <row r="2694" ht="14.25" customHeight="1"/>
    <row r="2695" ht="14.25" customHeight="1"/>
    <row r="2696" ht="14.25" customHeight="1"/>
    <row r="2697" ht="14.25" customHeight="1"/>
    <row r="2698" ht="14.25" customHeight="1"/>
    <row r="2699" ht="14.25" customHeight="1"/>
    <row r="2700" ht="14.25" customHeight="1"/>
    <row r="2701" ht="14.25" customHeight="1"/>
    <row r="2702" ht="14.25" customHeight="1"/>
    <row r="2703" ht="14.25" customHeight="1"/>
    <row r="2704" ht="14.25" customHeight="1"/>
    <row r="2705" ht="14.25" customHeight="1"/>
    <row r="2706" ht="14.25" customHeight="1"/>
    <row r="2707" ht="14.25" customHeight="1"/>
    <row r="2708" ht="14.25" customHeight="1"/>
    <row r="2709" ht="14.25" customHeight="1"/>
    <row r="2710" ht="14.25" customHeight="1"/>
    <row r="2711" ht="14.25" customHeight="1"/>
    <row r="2712" ht="14.25" customHeight="1"/>
    <row r="2713" ht="14.25" customHeight="1"/>
    <row r="2714" ht="14.25" customHeight="1"/>
    <row r="2715" ht="14.25" customHeight="1"/>
    <row r="2716" ht="14.25" customHeight="1"/>
    <row r="2717" ht="14.25" customHeight="1"/>
    <row r="2718" ht="14.25" customHeight="1"/>
    <row r="2719" ht="14.25" customHeight="1"/>
    <row r="2720" ht="14.25" customHeight="1"/>
    <row r="2721" ht="14.25" customHeight="1"/>
    <row r="2722" ht="14.25" customHeight="1"/>
    <row r="2723" ht="14.25" customHeight="1"/>
    <row r="2724" ht="14.25" customHeight="1"/>
    <row r="2725" ht="14.25" customHeight="1"/>
    <row r="2726" ht="14.25" customHeight="1"/>
    <row r="2727" ht="14.25" customHeight="1"/>
    <row r="2728" ht="14.25" customHeight="1"/>
    <row r="2729" ht="14.25" customHeight="1"/>
    <row r="2730" ht="14.25" customHeight="1"/>
    <row r="2731" ht="14.25" customHeight="1"/>
    <row r="2732" ht="14.25" customHeight="1"/>
    <row r="2733" ht="14.25" customHeight="1"/>
    <row r="2734" ht="14.25" customHeight="1"/>
    <row r="2735" ht="14.25" customHeight="1"/>
    <row r="2736" ht="14.25" customHeight="1"/>
    <row r="2737" ht="14.25" customHeight="1"/>
    <row r="2738" ht="14.25" customHeight="1"/>
    <row r="2739" ht="14.25" customHeight="1"/>
    <row r="2740" ht="14.25" customHeight="1"/>
    <row r="2741" ht="14.25" customHeight="1"/>
    <row r="2742" ht="14.25" customHeight="1"/>
    <row r="2743" ht="14.25" customHeight="1"/>
    <row r="2744" ht="14.25" customHeight="1"/>
    <row r="2745" ht="14.25" customHeight="1"/>
    <row r="2746" ht="14.25" customHeight="1"/>
    <row r="2747" ht="14.25" customHeight="1"/>
    <row r="2748" ht="14.25" customHeight="1"/>
    <row r="2749" ht="14.25" customHeight="1"/>
    <row r="2750" ht="14.25" customHeight="1"/>
    <row r="2751" ht="14.25" customHeight="1"/>
    <row r="2752" ht="14.25" customHeight="1"/>
    <row r="2753" ht="14.25" customHeight="1"/>
    <row r="2754" ht="14.25" customHeight="1"/>
    <row r="2755" ht="14.25" customHeight="1"/>
    <row r="2756" ht="14.25" customHeight="1"/>
    <row r="2757" ht="14.25" customHeight="1"/>
    <row r="2758" ht="14.25" customHeight="1"/>
    <row r="2759" ht="14.25" customHeight="1"/>
    <row r="2760" ht="14.25" customHeight="1"/>
    <row r="2761" ht="14.25" customHeight="1"/>
    <row r="2762" ht="14.25" customHeight="1"/>
    <row r="2763" ht="14.25" customHeight="1"/>
    <row r="2764" ht="14.25" customHeight="1"/>
    <row r="2765" ht="14.25" customHeight="1"/>
    <row r="2766" ht="14.25" customHeight="1"/>
    <row r="2767" ht="14.25" customHeight="1"/>
    <row r="2768" ht="14.25" customHeight="1"/>
    <row r="2769" ht="14.25" customHeight="1"/>
    <row r="2770" ht="14.25" customHeight="1"/>
    <row r="2771" ht="14.25" customHeight="1"/>
    <row r="2772" ht="14.25" customHeight="1"/>
    <row r="2773" ht="14.25" customHeight="1"/>
    <row r="2774" ht="14.25" customHeight="1"/>
    <row r="2775" ht="14.25" customHeight="1"/>
    <row r="2776" ht="14.25" customHeight="1"/>
    <row r="2777" ht="14.25" customHeight="1"/>
    <row r="2778" ht="14.25" customHeight="1"/>
    <row r="2779" ht="14.25" customHeight="1"/>
    <row r="2780" ht="14.25" customHeight="1"/>
    <row r="2781" ht="14.25" customHeight="1"/>
    <row r="2782" ht="14.25" customHeight="1"/>
    <row r="2783" ht="14.25" customHeight="1"/>
    <row r="2784" ht="14.25" customHeight="1"/>
    <row r="2785" ht="14.25" customHeight="1"/>
    <row r="2786" ht="14.25" customHeight="1"/>
    <row r="2787" ht="14.25" customHeight="1"/>
    <row r="2788" ht="14.25" customHeight="1"/>
    <row r="2789" ht="14.25" customHeight="1"/>
    <row r="2790" ht="14.25" customHeight="1"/>
    <row r="2791" ht="14.25" customHeight="1"/>
    <row r="2792" ht="14.25" customHeight="1"/>
    <row r="2793" ht="14.25" customHeight="1"/>
    <row r="2794" ht="14.25" customHeight="1"/>
    <row r="2795" ht="14.25" customHeight="1"/>
    <row r="2796" ht="14.25" customHeight="1"/>
    <row r="2797" ht="14.25" customHeight="1"/>
    <row r="2798" ht="14.25" customHeight="1"/>
    <row r="2799" ht="14.25" customHeight="1"/>
    <row r="2800" ht="14.25" customHeight="1"/>
    <row r="2801" ht="14.25" customHeight="1"/>
    <row r="2802" ht="14.25" customHeight="1"/>
    <row r="2803" ht="14.25" customHeight="1"/>
    <row r="2804" ht="14.25" customHeight="1"/>
    <row r="2805" ht="14.25" customHeight="1"/>
    <row r="2806" ht="14.25" customHeight="1"/>
    <row r="2807" ht="14.25" customHeight="1"/>
    <row r="2808" ht="14.25" customHeight="1"/>
    <row r="2809" ht="14.25" customHeight="1"/>
    <row r="2810" ht="14.25" customHeight="1"/>
    <row r="2811" ht="14.25" customHeight="1"/>
    <row r="2812" ht="14.25" customHeight="1"/>
    <row r="2813" ht="14.25" customHeight="1"/>
    <row r="2814" ht="14.25" customHeight="1"/>
    <row r="2815" ht="14.25" customHeight="1"/>
    <row r="2816" ht="14.25" customHeight="1"/>
    <row r="2817" ht="14.25" customHeight="1"/>
    <row r="2818" ht="14.25" customHeight="1"/>
    <row r="2819" ht="14.25" customHeight="1"/>
    <row r="2820" ht="14.25" customHeight="1"/>
    <row r="2821" ht="14.25" customHeight="1"/>
    <row r="2822" ht="14.25" customHeight="1"/>
    <row r="2823" ht="14.25" customHeight="1"/>
    <row r="2824" ht="14.25" customHeight="1"/>
    <row r="2825" ht="14.25" customHeight="1"/>
    <row r="2826" ht="14.25" customHeight="1"/>
    <row r="2827" ht="14.25" customHeight="1"/>
    <row r="2828" ht="14.25" customHeight="1"/>
    <row r="2829" ht="14.25" customHeight="1"/>
    <row r="2830" ht="14.25" customHeight="1"/>
    <row r="2831" ht="14.25" customHeight="1"/>
    <row r="2832" ht="14.25" customHeight="1"/>
    <row r="2833" ht="14.25" customHeight="1"/>
    <row r="2834" ht="14.25" customHeight="1"/>
    <row r="2835" ht="14.25" customHeight="1"/>
    <row r="2836" ht="14.25" customHeight="1"/>
    <row r="2837" ht="14.25" customHeight="1"/>
    <row r="2838" ht="14.25" customHeight="1"/>
    <row r="2839" ht="14.25" customHeight="1"/>
    <row r="2840" ht="14.25" customHeight="1"/>
    <row r="2841" ht="14.25" customHeight="1"/>
    <row r="2842" ht="14.25" customHeight="1"/>
    <row r="2843" ht="14.25" customHeight="1"/>
    <row r="2844" ht="14.25" customHeight="1"/>
    <row r="2845" ht="14.25" customHeight="1"/>
    <row r="2846" ht="14.25" customHeight="1"/>
    <row r="2847" ht="14.25" customHeight="1"/>
    <row r="2848" ht="14.25" customHeight="1"/>
    <row r="2849" ht="14.25" customHeight="1"/>
    <row r="2850" ht="14.25" customHeight="1"/>
    <row r="2851" ht="14.25" customHeight="1"/>
    <row r="2852" ht="14.25" customHeight="1"/>
    <row r="2853" ht="14.25" customHeight="1"/>
    <row r="2854" ht="14.25" customHeight="1"/>
    <row r="2855" ht="14.25" customHeight="1"/>
    <row r="2856" ht="14.25" customHeight="1"/>
    <row r="2857" ht="14.25" customHeight="1"/>
    <row r="2858" ht="14.25" customHeight="1"/>
    <row r="2859" ht="14.25" customHeight="1"/>
    <row r="2860" ht="14.25" customHeight="1"/>
    <row r="2861" ht="14.25" customHeight="1"/>
    <row r="2862" ht="14.25" customHeight="1"/>
    <row r="2863" ht="14.25" customHeight="1"/>
    <row r="2864" ht="14.25" customHeight="1"/>
    <row r="2865" ht="14.25" customHeight="1"/>
    <row r="2866" ht="14.25" customHeight="1"/>
    <row r="2867" ht="14.25" customHeight="1"/>
    <row r="2868" ht="14.25" customHeight="1"/>
    <row r="2869" ht="14.25" customHeight="1"/>
    <row r="2870" ht="14.25" customHeight="1"/>
    <row r="2871" ht="14.25" customHeight="1"/>
    <row r="2872" ht="14.25" customHeight="1"/>
    <row r="2873" ht="14.25" customHeight="1"/>
    <row r="2874" ht="14.25" customHeight="1"/>
    <row r="2875" ht="14.25" customHeight="1"/>
    <row r="2876" ht="14.25" customHeight="1"/>
    <row r="2877" ht="14.25" customHeight="1"/>
    <row r="2878" ht="14.25" customHeight="1"/>
    <row r="2879" ht="14.25" customHeight="1"/>
    <row r="2880" ht="14.25" customHeight="1"/>
    <row r="2881" ht="14.25" customHeight="1"/>
    <row r="2882" ht="14.25" customHeight="1"/>
    <row r="2883" ht="14.25" customHeight="1"/>
    <row r="2884" ht="14.25" customHeight="1"/>
    <row r="2885" ht="14.25" customHeight="1"/>
    <row r="2886" ht="14.25" customHeight="1"/>
    <row r="2887" ht="14.25" customHeight="1"/>
    <row r="2888" ht="14.25" customHeight="1"/>
    <row r="2889" ht="14.25" customHeight="1"/>
    <row r="2890" ht="14.25" customHeight="1"/>
    <row r="2891" ht="14.25" customHeight="1"/>
    <row r="2892" ht="14.25" customHeight="1"/>
    <row r="2893" ht="14.25" customHeight="1"/>
    <row r="2894" ht="14.25" customHeight="1"/>
    <row r="2895" ht="14.25" customHeight="1"/>
    <row r="2896" ht="14.25" customHeight="1"/>
    <row r="2897" ht="14.25" customHeight="1"/>
    <row r="2898" ht="14.25" customHeight="1"/>
    <row r="2899" ht="14.25" customHeight="1"/>
    <row r="2900" ht="14.25" customHeight="1"/>
    <row r="2901" ht="14.25" customHeight="1"/>
    <row r="2902" ht="14.25" customHeight="1"/>
    <row r="2903" ht="14.25" customHeight="1"/>
    <row r="2904" ht="14.25" customHeight="1"/>
    <row r="2905" ht="14.25" customHeight="1"/>
    <row r="2906" ht="14.25" customHeight="1"/>
    <row r="2907" ht="14.25" customHeight="1"/>
    <row r="2908" ht="14.25" customHeight="1"/>
    <row r="2909" ht="14.25" customHeight="1"/>
    <row r="2910" ht="14.25" customHeight="1"/>
    <row r="2911" ht="14.25" customHeight="1"/>
    <row r="2912" ht="14.25" customHeight="1"/>
    <row r="2913" ht="14.25" customHeight="1"/>
    <row r="2914" ht="14.25" customHeight="1"/>
    <row r="2915" ht="14.25" customHeight="1"/>
    <row r="2916" ht="14.25" customHeight="1"/>
    <row r="2917" ht="14.25" customHeight="1"/>
    <row r="2918" ht="14.25" customHeight="1"/>
    <row r="2919" ht="14.25" customHeight="1"/>
    <row r="2920" ht="14.25" customHeight="1"/>
    <row r="2921" ht="14.25" customHeight="1"/>
    <row r="2922" ht="14.25" customHeight="1"/>
    <row r="2923" ht="14.25" customHeight="1"/>
    <row r="2924" ht="14.25" customHeight="1"/>
    <row r="2925" ht="14.25" customHeight="1"/>
    <row r="2926" ht="14.25" customHeight="1"/>
    <row r="2927" ht="14.25" customHeight="1"/>
    <row r="2928" ht="14.25" customHeight="1"/>
    <row r="2929" ht="14.25" customHeight="1"/>
    <row r="2930" ht="14.25" customHeight="1"/>
    <row r="2931" ht="14.25" customHeight="1"/>
    <row r="2932" ht="14.25" customHeight="1"/>
    <row r="2933" ht="14.25" customHeight="1"/>
    <row r="2934" ht="14.25" customHeight="1"/>
    <row r="2935" ht="14.25" customHeight="1"/>
    <row r="2936" ht="14.25" customHeight="1"/>
    <row r="2937" ht="14.25" customHeight="1"/>
    <row r="2938" ht="14.25" customHeight="1"/>
    <row r="2939" ht="14.25" customHeight="1"/>
    <row r="2940" ht="14.25" customHeight="1"/>
    <row r="2941" ht="14.25" customHeight="1"/>
    <row r="2942" ht="14.25" customHeight="1"/>
    <row r="2943" ht="14.25" customHeight="1"/>
    <row r="2944" ht="14.25" customHeight="1"/>
    <row r="2945" ht="14.25" customHeight="1"/>
    <row r="2946" ht="14.25" customHeight="1"/>
    <row r="2947" ht="14.25" customHeight="1"/>
    <row r="2948" ht="14.25" customHeight="1"/>
    <row r="2949" ht="14.25" customHeight="1"/>
    <row r="2950" ht="14.25" customHeight="1"/>
    <row r="2951" ht="14.25" customHeight="1"/>
    <row r="2952" ht="14.25" customHeight="1"/>
    <row r="2953" ht="14.25" customHeight="1"/>
    <row r="2954" ht="14.25" customHeight="1"/>
    <row r="2955" ht="14.25" customHeight="1"/>
    <row r="2956" ht="14.25" customHeight="1"/>
    <row r="2957" ht="14.25" customHeight="1"/>
    <row r="2958" ht="14.25" customHeight="1"/>
    <row r="2959" ht="14.25" customHeight="1"/>
    <row r="2960" ht="14.25" customHeight="1"/>
    <row r="2961" ht="14.25" customHeight="1"/>
    <row r="2962" ht="14.25" customHeight="1"/>
    <row r="2963" ht="14.25" customHeight="1"/>
    <row r="2964" ht="14.25" customHeight="1"/>
    <row r="2965" ht="14.25" customHeight="1"/>
    <row r="2966" ht="14.25" customHeight="1"/>
    <row r="2967" ht="14.25" customHeight="1"/>
    <row r="2968" ht="14.25" customHeight="1"/>
    <row r="2969" ht="14.25" customHeight="1"/>
    <row r="2970" ht="14.25" customHeight="1"/>
    <row r="2971" ht="14.25" customHeight="1"/>
    <row r="2972" ht="14.25" customHeight="1"/>
    <row r="2973" ht="14.25" customHeight="1"/>
    <row r="2974" ht="14.25" customHeight="1"/>
    <row r="2975" ht="14.25" customHeight="1"/>
    <row r="2976" ht="14.25" customHeight="1"/>
    <row r="2977" ht="14.25" customHeight="1"/>
    <row r="2978" ht="14.25" customHeight="1"/>
    <row r="2979" ht="14.25" customHeight="1"/>
    <row r="2980" ht="14.25" customHeight="1"/>
    <row r="2981" ht="14.25" customHeight="1"/>
    <row r="2982" ht="14.25" customHeight="1"/>
    <row r="2983" ht="14.25" customHeight="1"/>
    <row r="2984" ht="14.25" customHeight="1"/>
    <row r="2985" ht="14.25" customHeight="1"/>
    <row r="2986" ht="14.25" customHeight="1"/>
    <row r="2987" ht="14.25" customHeight="1"/>
    <row r="2988" ht="14.25" customHeight="1"/>
    <row r="2989" ht="14.25" customHeight="1"/>
    <row r="2990" ht="14.25" customHeight="1"/>
    <row r="2991" ht="14.25" customHeight="1"/>
    <row r="2992" ht="14.25" customHeight="1"/>
    <row r="2993" ht="14.25" customHeight="1"/>
    <row r="2994" ht="14.25" customHeight="1"/>
    <row r="2995" ht="14.25" customHeight="1"/>
    <row r="2996" ht="14.25" customHeight="1"/>
    <row r="2997" ht="14.25" customHeight="1"/>
    <row r="2998" ht="14.25" customHeight="1"/>
    <row r="2999" ht="14.25" customHeight="1"/>
    <row r="3000" ht="14.25" customHeight="1"/>
    <row r="3001" ht="14.25" customHeight="1"/>
    <row r="3002" ht="14.25" customHeight="1"/>
    <row r="3003" ht="14.25" customHeight="1"/>
    <row r="3004" ht="14.25" customHeight="1"/>
    <row r="3005" ht="14.25" customHeight="1"/>
    <row r="3006" ht="14.25" customHeight="1"/>
    <row r="3007" ht="14.25" customHeight="1"/>
    <row r="3008" ht="14.25" customHeight="1"/>
    <row r="3009" ht="14.25" customHeight="1"/>
    <row r="3010" ht="14.25" customHeight="1"/>
    <row r="3011" ht="14.25" customHeight="1"/>
    <row r="3012" ht="14.25" customHeight="1"/>
    <row r="3013" ht="14.25" customHeight="1"/>
    <row r="3014" ht="14.25" customHeight="1"/>
    <row r="3015" ht="14.25" customHeight="1"/>
    <row r="3016" ht="14.25" customHeight="1"/>
    <row r="3017" ht="14.25" customHeight="1"/>
    <row r="3018" ht="14.25" customHeight="1"/>
    <row r="3019" ht="14.25" customHeight="1"/>
    <row r="3020" ht="14.25" customHeight="1"/>
    <row r="3021" ht="14.25" customHeight="1"/>
    <row r="3022" ht="14.25" customHeight="1"/>
    <row r="3023" ht="14.25" customHeight="1"/>
    <row r="3024" ht="14.25" customHeight="1"/>
    <row r="3025" ht="14.25" customHeight="1"/>
    <row r="3026" ht="14.25" customHeight="1"/>
    <row r="3027" ht="14.25" customHeight="1"/>
    <row r="3028" ht="14.25" customHeight="1"/>
    <row r="3029" ht="14.25" customHeight="1"/>
    <row r="3030" ht="14.25" customHeight="1"/>
    <row r="3031" ht="14.25" customHeight="1"/>
    <row r="3032" ht="14.25" customHeight="1"/>
    <row r="3033" ht="14.25" customHeight="1"/>
    <row r="3034" ht="14.25" customHeight="1"/>
    <row r="3035" ht="14.25" customHeight="1"/>
    <row r="3036" ht="14.25" customHeight="1"/>
    <row r="3037" ht="14.25" customHeight="1"/>
    <row r="3038" ht="14.25" customHeight="1"/>
    <row r="3039" ht="14.25" customHeight="1"/>
    <row r="3040" ht="14.25" customHeight="1"/>
    <row r="3041" ht="14.25" customHeight="1"/>
    <row r="3042" ht="14.25" customHeight="1"/>
    <row r="3043" ht="14.25" customHeight="1"/>
    <row r="3044" ht="14.25" customHeight="1"/>
    <row r="3045" ht="14.25" customHeight="1"/>
    <row r="3046" ht="14.25" customHeight="1"/>
    <row r="3047" ht="14.25" customHeight="1"/>
    <row r="3048" ht="14.25" customHeight="1"/>
    <row r="3049" ht="14.25" customHeight="1"/>
    <row r="3050" ht="14.25" customHeight="1"/>
    <row r="3051" ht="14.25" customHeight="1"/>
    <row r="3052" ht="14.25" customHeight="1"/>
    <row r="3053" ht="14.25" customHeight="1"/>
    <row r="3054" ht="14.25" customHeight="1"/>
    <row r="3055" ht="14.25" customHeight="1"/>
    <row r="3056" ht="14.25" customHeight="1"/>
    <row r="3057" ht="14.25" customHeight="1"/>
    <row r="3058" ht="14.25" customHeight="1"/>
    <row r="3059" ht="14.25" customHeight="1"/>
    <row r="3060" ht="14.25" customHeight="1"/>
    <row r="3061" ht="14.25" customHeight="1"/>
    <row r="3062" ht="14.25" customHeight="1"/>
    <row r="3063" ht="14.25" customHeight="1"/>
    <row r="3064" ht="14.25" customHeight="1"/>
    <row r="3065" ht="14.25" customHeight="1"/>
    <row r="3066" ht="14.25" customHeight="1"/>
    <row r="3067" ht="14.25" customHeight="1"/>
    <row r="3068" ht="14.25" customHeight="1"/>
    <row r="3069" ht="14.25" customHeight="1"/>
    <row r="3070" ht="14.25" customHeight="1"/>
    <row r="3071" ht="14.25" customHeight="1"/>
    <row r="3072" ht="14.25" customHeight="1"/>
    <row r="3073" ht="14.25" customHeight="1"/>
    <row r="3074" ht="14.25" customHeight="1"/>
    <row r="3075" ht="14.25" customHeight="1"/>
    <row r="3076" ht="14.25" customHeight="1"/>
    <row r="3077" ht="14.25" customHeight="1"/>
    <row r="3078" ht="14.25" customHeight="1"/>
    <row r="3079" ht="14.25" customHeight="1"/>
    <row r="3080" ht="14.25" customHeight="1"/>
    <row r="3081" ht="14.25" customHeight="1"/>
    <row r="3082" ht="14.25" customHeight="1"/>
    <row r="3083" ht="14.25" customHeight="1"/>
    <row r="3084" ht="14.25" customHeight="1"/>
    <row r="3085" ht="14.25" customHeight="1"/>
    <row r="3086" ht="14.25" customHeight="1"/>
    <row r="3087" ht="14.25" customHeight="1"/>
    <row r="3088" ht="14.25" customHeight="1"/>
    <row r="3089" ht="14.25" customHeight="1"/>
    <row r="3090" ht="14.25" customHeight="1"/>
    <row r="3091" ht="14.25" customHeight="1"/>
    <row r="3092" ht="14.25" customHeight="1"/>
    <row r="3093" ht="14.25" customHeight="1"/>
    <row r="3094" ht="14.25" customHeight="1"/>
    <row r="3095" ht="14.25" customHeight="1"/>
    <row r="3096" ht="14.25" customHeight="1"/>
    <row r="3097" ht="14.25" customHeight="1"/>
    <row r="3098" ht="14.25" customHeight="1"/>
    <row r="3099" ht="14.25" customHeight="1"/>
    <row r="3100" ht="14.25" customHeight="1"/>
    <row r="3101" ht="14.25" customHeight="1"/>
    <row r="3102" ht="14.25" customHeight="1"/>
    <row r="3103" ht="14.25" customHeight="1"/>
    <row r="3104" ht="14.25" customHeight="1"/>
    <row r="3105" ht="14.25" customHeight="1"/>
    <row r="3106" ht="14.25" customHeight="1"/>
    <row r="3107" ht="14.25" customHeight="1"/>
    <row r="3108" ht="14.25" customHeight="1"/>
    <row r="3109" ht="14.25" customHeight="1"/>
    <row r="3110" ht="14.25" customHeight="1"/>
    <row r="3111" ht="14.25" customHeight="1"/>
    <row r="3112" ht="14.25" customHeight="1"/>
    <row r="3113" ht="14.25" customHeight="1"/>
    <row r="3114" ht="14.25" customHeight="1"/>
    <row r="3115" ht="14.25" customHeight="1"/>
    <row r="3116" ht="14.25" customHeight="1"/>
    <row r="3117" ht="14.25" customHeight="1"/>
    <row r="3118" ht="14.25" customHeight="1"/>
    <row r="3119" ht="14.25" customHeight="1"/>
    <row r="3120" ht="14.25" customHeight="1"/>
    <row r="3121" ht="14.25" customHeight="1"/>
    <row r="3122" ht="14.25" customHeight="1"/>
    <row r="3123" ht="14.25" customHeight="1"/>
    <row r="3124" ht="14.25" customHeight="1"/>
    <row r="3125" ht="14.25" customHeight="1"/>
    <row r="3126" ht="14.25" customHeight="1"/>
    <row r="3127" ht="14.25" customHeight="1"/>
    <row r="3128" ht="14.25" customHeight="1"/>
    <row r="3129" ht="14.25" customHeight="1"/>
    <row r="3130" ht="14.25" customHeight="1"/>
    <row r="3131" ht="14.25" customHeight="1"/>
    <row r="3132" ht="14.25" customHeight="1"/>
    <row r="3133" ht="14.25" customHeight="1"/>
    <row r="3134" ht="14.25" customHeight="1"/>
    <row r="3135" ht="14.25" customHeight="1"/>
    <row r="3136" ht="14.25" customHeight="1"/>
    <row r="3137" ht="14.25" customHeight="1"/>
    <row r="3138" ht="14.25" customHeight="1"/>
    <row r="3139" ht="14.25" customHeight="1"/>
    <row r="3140" ht="14.25" customHeight="1"/>
    <row r="3141" ht="14.25" customHeight="1"/>
    <row r="3142" ht="14.25" customHeight="1"/>
    <row r="3143" ht="14.25" customHeight="1"/>
    <row r="3144" ht="14.25" customHeight="1"/>
    <row r="3145" ht="14.25" customHeight="1"/>
    <row r="3146" ht="14.25" customHeight="1"/>
    <row r="3147" ht="14.25" customHeight="1"/>
    <row r="3148" ht="14.25" customHeight="1"/>
    <row r="3149" ht="14.25" customHeight="1"/>
    <row r="3150" ht="14.25" customHeight="1"/>
    <row r="3151" ht="14.25" customHeight="1"/>
    <row r="3152" ht="14.25" customHeight="1"/>
    <row r="3153" ht="14.25" customHeight="1"/>
    <row r="3154" ht="14.25" customHeight="1"/>
    <row r="3155" ht="14.25" customHeight="1"/>
    <row r="3156" ht="14.25" customHeight="1"/>
    <row r="3157" ht="14.25" customHeight="1"/>
    <row r="3158" ht="14.25" customHeight="1"/>
    <row r="3159" ht="14.25" customHeight="1"/>
    <row r="3160" ht="14.25" customHeight="1"/>
    <row r="3161" ht="14.25" customHeight="1"/>
    <row r="3162" ht="14.25" customHeight="1"/>
    <row r="3163" ht="14.25" customHeight="1"/>
    <row r="3164" ht="14.25" customHeight="1"/>
    <row r="3165" ht="14.25" customHeight="1"/>
    <row r="3166" ht="14.25" customHeight="1"/>
    <row r="3167" ht="14.25" customHeight="1"/>
    <row r="3168" ht="14.25" customHeight="1"/>
    <row r="3169" ht="14.25" customHeight="1"/>
    <row r="3170" ht="14.25" customHeight="1"/>
    <row r="3171" ht="14.25" customHeight="1"/>
    <row r="3172" ht="14.25" customHeight="1"/>
    <row r="3173" ht="14.25" customHeight="1"/>
    <row r="3174" ht="14.25" customHeight="1"/>
    <row r="3175" ht="14.25" customHeight="1"/>
    <row r="3176" ht="14.25" customHeight="1"/>
    <row r="3177" ht="14.25" customHeight="1"/>
    <row r="3178" ht="14.25" customHeight="1"/>
    <row r="3179" ht="14.25" customHeight="1"/>
    <row r="3180" ht="14.25" customHeight="1"/>
    <row r="3181" ht="14.25" customHeight="1"/>
    <row r="3182" ht="14.25" customHeight="1"/>
    <row r="3183" ht="14.25" customHeight="1"/>
    <row r="3184" ht="14.25" customHeight="1"/>
    <row r="3185" ht="14.25" customHeight="1"/>
    <row r="3186" ht="14.25" customHeight="1"/>
    <row r="3187" ht="14.25" customHeight="1"/>
    <row r="3188" ht="14.25" customHeight="1"/>
    <row r="3189" ht="14.25" customHeight="1"/>
    <row r="3190" ht="14.25" customHeight="1"/>
    <row r="3191" ht="14.25" customHeight="1"/>
    <row r="3192" ht="14.25" customHeight="1"/>
    <row r="3193" ht="14.25" customHeight="1"/>
    <row r="3194" ht="14.25" customHeight="1"/>
    <row r="3195" ht="14.25" customHeight="1"/>
    <row r="3196" ht="14.25" customHeight="1"/>
    <row r="3197" ht="14.25" customHeight="1"/>
    <row r="3198" ht="14.25" customHeight="1"/>
    <row r="3199" ht="14.25" customHeight="1"/>
    <row r="3200" ht="14.25" customHeight="1"/>
    <row r="3201" ht="14.25" customHeight="1"/>
    <row r="3202" ht="14.25" customHeight="1"/>
    <row r="3203" ht="14.25" customHeight="1"/>
    <row r="3204" ht="14.25" customHeight="1"/>
    <row r="3205" ht="14.25" customHeight="1"/>
    <row r="3206" ht="14.25" customHeight="1"/>
    <row r="3207" ht="14.25" customHeight="1"/>
    <row r="3208" ht="14.25" customHeight="1"/>
    <row r="3209" ht="14.25" customHeight="1"/>
    <row r="3210" ht="14.25" customHeight="1"/>
    <row r="3211" ht="14.25" customHeight="1"/>
    <row r="3212" ht="14.25" customHeight="1"/>
    <row r="3213" ht="14.25" customHeight="1"/>
    <row r="3214" ht="14.25" customHeight="1"/>
    <row r="3215" ht="14.25" customHeight="1"/>
    <row r="3216" ht="14.25" customHeight="1"/>
    <row r="3217" ht="14.25" customHeight="1"/>
    <row r="3218" ht="14.25" customHeight="1"/>
    <row r="3219" ht="14.25" customHeight="1"/>
    <row r="3220" ht="14.25" customHeight="1"/>
    <row r="3221" ht="14.25" customHeight="1"/>
    <row r="3222" ht="14.25" customHeight="1"/>
    <row r="3223" ht="14.25" customHeight="1"/>
    <row r="3224" ht="14.25" customHeight="1"/>
    <row r="3225" ht="14.25" customHeight="1"/>
    <row r="3226" ht="14.25" customHeight="1"/>
    <row r="3227" ht="14.25" customHeight="1"/>
    <row r="3228" ht="14.25" customHeight="1"/>
    <row r="3229" ht="14.25" customHeight="1"/>
    <row r="3230" ht="14.25" customHeight="1"/>
    <row r="3231" ht="14.25" customHeight="1"/>
    <row r="3232" ht="14.25" customHeight="1"/>
    <row r="3233" ht="14.25" customHeight="1"/>
    <row r="3234" ht="14.25" customHeight="1"/>
    <row r="3235" ht="14.25" customHeight="1"/>
    <row r="3236" ht="14.25" customHeight="1"/>
    <row r="3237" ht="14.25" customHeight="1"/>
    <row r="3238" ht="14.25" customHeight="1"/>
    <row r="3239" ht="14.25" customHeight="1"/>
    <row r="3240" ht="14.25" customHeight="1"/>
    <row r="3241" ht="14.25" customHeight="1"/>
    <row r="3242" ht="14.25" customHeight="1"/>
    <row r="3243" ht="14.25" customHeight="1"/>
    <row r="3244" ht="14.25" customHeight="1"/>
    <row r="3245" ht="14.25" customHeight="1"/>
    <row r="3246" ht="14.25" customHeight="1"/>
    <row r="3247" ht="14.25" customHeight="1"/>
    <row r="3248" ht="14.25" customHeight="1"/>
    <row r="3249" ht="14.25" customHeight="1"/>
    <row r="3250" ht="14.25" customHeight="1"/>
    <row r="3251" ht="14.25" customHeight="1"/>
    <row r="3252" ht="14.25" customHeight="1"/>
    <row r="3253" ht="14.25" customHeight="1"/>
    <row r="3254" ht="14.25" customHeight="1"/>
    <row r="3255" ht="14.25" customHeight="1"/>
    <row r="3256" ht="14.25" customHeight="1"/>
    <row r="3257" ht="14.25" customHeight="1"/>
    <row r="3258" ht="14.25" customHeight="1"/>
    <row r="3259" ht="14.25" customHeight="1"/>
    <row r="3260" ht="14.25" customHeight="1"/>
    <row r="3261" ht="14.25" customHeight="1"/>
    <row r="3262" ht="14.25" customHeight="1"/>
    <row r="3263" ht="14.25" customHeight="1"/>
    <row r="3264" ht="14.25" customHeight="1"/>
    <row r="3265" ht="14.25" customHeight="1"/>
    <row r="3266" ht="14.25" customHeight="1"/>
    <row r="3267" ht="14.25" customHeight="1"/>
    <row r="3268" ht="14.25" customHeight="1"/>
    <row r="3269" ht="14.25" customHeight="1"/>
    <row r="3270" ht="14.25" customHeight="1"/>
    <row r="3271" ht="14.25" customHeight="1"/>
    <row r="3272" ht="14.25" customHeight="1"/>
    <row r="3273" ht="14.25" customHeight="1"/>
    <row r="3274" ht="14.25" customHeight="1"/>
    <row r="3275" ht="14.25" customHeight="1"/>
    <row r="3276" ht="14.25" customHeight="1"/>
    <row r="3277" ht="14.25" customHeight="1"/>
    <row r="3278" ht="14.25" customHeight="1"/>
    <row r="3279" ht="14.25" customHeight="1"/>
    <row r="3280" ht="14.25" customHeight="1"/>
    <row r="3281" ht="14.25" customHeight="1"/>
    <row r="3282" ht="14.25" customHeight="1"/>
    <row r="3283" ht="14.25" customHeight="1"/>
    <row r="3284" ht="14.25" customHeight="1"/>
    <row r="3285" ht="14.25" customHeight="1"/>
    <row r="3286" ht="14.25" customHeight="1"/>
    <row r="3287" ht="14.25" customHeight="1"/>
    <row r="3288" ht="14.25" customHeight="1"/>
    <row r="3289" ht="14.25" customHeight="1"/>
    <row r="3290" ht="14.25" customHeight="1"/>
    <row r="3291" ht="14.25" customHeight="1"/>
    <row r="3292" ht="14.25" customHeight="1"/>
    <row r="3293" ht="14.25" customHeight="1"/>
    <row r="3294" ht="14.25" customHeight="1"/>
    <row r="3295" ht="14.25" customHeight="1"/>
    <row r="3296" ht="14.25" customHeight="1"/>
    <row r="3297" ht="14.25" customHeight="1"/>
    <row r="3298" ht="14.25" customHeight="1"/>
    <row r="3299" ht="14.25" customHeight="1"/>
    <row r="3300" ht="14.25" customHeight="1"/>
    <row r="3301" ht="14.25" customHeight="1"/>
    <row r="3302" ht="14.25" customHeight="1"/>
    <row r="3303" ht="14.25" customHeight="1"/>
    <row r="3304" ht="14.25" customHeight="1"/>
    <row r="3305" ht="14.25" customHeight="1"/>
    <row r="3306" ht="14.25" customHeight="1"/>
    <row r="3307" ht="14.25" customHeight="1"/>
    <row r="3308" ht="14.25" customHeight="1"/>
    <row r="3309" ht="14.25" customHeight="1"/>
    <row r="3310" ht="14.25" customHeight="1"/>
    <row r="3311" ht="14.25" customHeight="1"/>
    <row r="3312" ht="14.25" customHeight="1"/>
    <row r="3313" ht="14.25" customHeight="1"/>
    <row r="3314" ht="14.25" customHeight="1"/>
    <row r="3315" ht="14.25" customHeight="1"/>
    <row r="3316" ht="14.25" customHeight="1"/>
    <row r="3317" ht="14.25" customHeight="1"/>
    <row r="3318" ht="14.25" customHeight="1"/>
    <row r="3319" ht="14.25" customHeight="1"/>
    <row r="3320" ht="14.25" customHeight="1"/>
    <row r="3321" ht="14.25" customHeight="1"/>
    <row r="3322" ht="14.25" customHeight="1"/>
    <row r="3323" ht="14.25" customHeight="1"/>
    <row r="3324" ht="14.25" customHeight="1"/>
    <row r="3325" ht="14.25" customHeight="1"/>
    <row r="3326" ht="14.25" customHeight="1"/>
    <row r="3327" ht="14.25" customHeight="1"/>
    <row r="3328" ht="14.25" customHeight="1"/>
    <row r="3329" ht="14.25" customHeight="1"/>
    <row r="3330" ht="14.25" customHeight="1"/>
    <row r="3331" ht="14.25" customHeight="1"/>
    <row r="3332" ht="14.25" customHeight="1"/>
    <row r="3333" ht="14.25" customHeight="1"/>
    <row r="3334" ht="14.25" customHeight="1"/>
    <row r="3335" ht="14.25" customHeight="1"/>
    <row r="3336" ht="14.25" customHeight="1"/>
    <row r="3337" ht="14.25" customHeight="1"/>
    <row r="3338" ht="14.25" customHeight="1"/>
    <row r="3339" ht="14.25" customHeight="1"/>
    <row r="3340" ht="14.25" customHeight="1"/>
    <row r="3341" ht="14.25" customHeight="1"/>
    <row r="3342" ht="14.25" customHeight="1"/>
    <row r="3343" ht="14.25" customHeight="1"/>
    <row r="3344" ht="14.25" customHeight="1"/>
    <row r="3345" ht="14.25" customHeight="1"/>
    <row r="3346" ht="14.25" customHeight="1"/>
    <row r="3347" ht="14.25" customHeight="1"/>
    <row r="3348" ht="14.25" customHeight="1"/>
    <row r="3349" ht="14.25" customHeight="1"/>
    <row r="3350" ht="14.25" customHeight="1"/>
    <row r="3351" ht="14.25" customHeight="1"/>
    <row r="3352" ht="14.25" customHeight="1"/>
    <row r="3353" ht="14.25" customHeight="1"/>
    <row r="3354" ht="14.25" customHeight="1"/>
    <row r="3355" ht="14.25" customHeight="1"/>
    <row r="3356" ht="14.25" customHeight="1"/>
    <row r="3357" ht="14.25" customHeight="1"/>
    <row r="3358" ht="14.25" customHeight="1"/>
    <row r="3359" ht="14.25" customHeight="1"/>
    <row r="3360" ht="14.25" customHeight="1"/>
    <row r="3361" ht="14.25" customHeight="1"/>
    <row r="3362" ht="14.25" customHeight="1"/>
    <row r="3363" ht="14.25" customHeight="1"/>
    <row r="3364" ht="14.25" customHeight="1"/>
    <row r="3365" ht="14.25" customHeight="1"/>
    <row r="3366" ht="14.25" customHeight="1"/>
    <row r="3367" ht="14.25" customHeight="1"/>
    <row r="3368" ht="14.25" customHeight="1"/>
    <row r="3369" ht="14.25" customHeight="1"/>
    <row r="3370" ht="14.25" customHeight="1"/>
    <row r="3371" ht="14.25" customHeight="1"/>
    <row r="3372" ht="14.25" customHeight="1"/>
    <row r="3373" ht="14.25" customHeight="1"/>
    <row r="3374" ht="14.25" customHeight="1"/>
    <row r="3375" ht="14.25" customHeight="1"/>
    <row r="3376" ht="14.25" customHeight="1"/>
    <row r="3377" ht="14.25" customHeight="1"/>
    <row r="3378" ht="14.25" customHeight="1"/>
    <row r="3379" ht="14.25" customHeight="1"/>
    <row r="3380" ht="14.25" customHeight="1"/>
    <row r="3381" ht="14.25" customHeight="1"/>
    <row r="3382" ht="14.25" customHeight="1"/>
    <row r="3383" ht="14.25" customHeight="1"/>
    <row r="3384" ht="14.25" customHeight="1"/>
    <row r="3385" ht="14.25" customHeight="1"/>
    <row r="3386" ht="14.25" customHeight="1"/>
    <row r="3387" ht="14.25" customHeight="1"/>
    <row r="3388" ht="14.25" customHeight="1"/>
    <row r="3389" ht="14.25" customHeight="1"/>
    <row r="3390" ht="14.25" customHeight="1"/>
    <row r="3391" ht="14.25" customHeight="1"/>
    <row r="3392" ht="14.25" customHeight="1"/>
    <row r="3393" ht="14.25" customHeight="1"/>
    <row r="3394" ht="14.25" customHeight="1"/>
    <row r="3395" ht="14.25" customHeight="1"/>
    <row r="3396" ht="14.25" customHeight="1"/>
    <row r="3397" ht="14.25" customHeight="1"/>
    <row r="3398" ht="14.25" customHeight="1"/>
    <row r="3399" ht="14.25" customHeight="1"/>
    <row r="3400" ht="14.25" customHeight="1"/>
    <row r="3401" ht="14.25" customHeight="1"/>
    <row r="3402" ht="14.25" customHeight="1"/>
    <row r="3403" ht="14.25" customHeight="1"/>
    <row r="3404" ht="14.25" customHeight="1"/>
    <row r="3405" ht="14.25" customHeight="1"/>
    <row r="3406" ht="14.25" customHeight="1"/>
    <row r="3407" ht="14.25" customHeight="1"/>
    <row r="3408" ht="14.25" customHeight="1"/>
    <row r="3409" ht="14.25" customHeight="1"/>
    <row r="3410" ht="14.25" customHeight="1"/>
    <row r="3411" ht="14.25" customHeight="1"/>
    <row r="3412" ht="14.25" customHeight="1"/>
    <row r="3413" ht="14.25" customHeight="1"/>
    <row r="3414" ht="14.25" customHeight="1"/>
    <row r="3415" ht="14.25" customHeight="1"/>
    <row r="3416" ht="14.25" customHeight="1"/>
    <row r="3417" ht="14.25" customHeight="1"/>
    <row r="3418" ht="14.25" customHeight="1"/>
    <row r="3419" ht="14.25" customHeight="1"/>
    <row r="3420" ht="14.25" customHeight="1"/>
    <row r="3421" ht="14.25" customHeight="1"/>
    <row r="3422" ht="14.25" customHeight="1"/>
    <row r="3423" ht="14.25" customHeight="1"/>
    <row r="3424" ht="14.25" customHeight="1"/>
    <row r="3425" ht="14.25" customHeight="1"/>
    <row r="3426" ht="14.25" customHeight="1"/>
    <row r="3427" ht="14.25" customHeight="1"/>
    <row r="3428" ht="14.25" customHeight="1"/>
    <row r="3429" ht="14.25" customHeight="1"/>
    <row r="3430" ht="14.25" customHeight="1"/>
    <row r="3431" ht="14.25" customHeight="1"/>
    <row r="3432" ht="14.25" customHeight="1"/>
    <row r="3433" ht="14.25" customHeight="1"/>
    <row r="3434" ht="14.25" customHeight="1"/>
    <row r="3435" ht="14.25" customHeight="1"/>
    <row r="3436" ht="14.25" customHeight="1"/>
    <row r="3437" ht="14.25" customHeight="1"/>
    <row r="3438" ht="14.25" customHeight="1"/>
    <row r="3439" ht="14.25" customHeight="1"/>
    <row r="3440" ht="14.25" customHeight="1"/>
    <row r="3441" ht="14.25" customHeight="1"/>
    <row r="3442" ht="14.25" customHeight="1"/>
    <row r="3443" ht="14.25" customHeight="1"/>
    <row r="3444" ht="14.25" customHeight="1"/>
    <row r="3445" ht="14.25" customHeight="1"/>
    <row r="3446" ht="14.25" customHeight="1"/>
    <row r="3447" ht="14.25" customHeight="1"/>
    <row r="3448" ht="14.25" customHeight="1"/>
    <row r="3449" ht="14.25" customHeight="1"/>
    <row r="3450" ht="14.25" customHeight="1"/>
    <row r="3451" ht="14.25" customHeight="1"/>
    <row r="3452" ht="14.25" customHeight="1"/>
    <row r="3453" ht="14.25" customHeight="1"/>
    <row r="3454" ht="14.25" customHeight="1"/>
    <row r="3455" ht="14.25" customHeight="1"/>
    <row r="3456" ht="14.25" customHeight="1"/>
    <row r="3457" ht="14.25" customHeight="1"/>
    <row r="3458" ht="14.25" customHeight="1"/>
    <row r="3459" ht="14.25" customHeight="1"/>
    <row r="3460" ht="14.25" customHeight="1"/>
    <row r="3461" ht="14.25" customHeight="1"/>
    <row r="3462" ht="14.25" customHeight="1"/>
    <row r="3463" ht="14.25" customHeight="1"/>
    <row r="3464" ht="14.25" customHeight="1"/>
    <row r="3465" ht="14.25" customHeight="1"/>
    <row r="3466" ht="14.25" customHeight="1"/>
    <row r="3467" ht="14.25" customHeight="1"/>
    <row r="3468" ht="14.25" customHeight="1"/>
    <row r="3469" ht="14.25" customHeight="1"/>
    <row r="3470" ht="14.25" customHeight="1"/>
    <row r="3471" ht="14.25" customHeight="1"/>
    <row r="3472" ht="14.25" customHeight="1"/>
    <row r="3473" ht="14.25" customHeight="1"/>
    <row r="3474" ht="14.25" customHeight="1"/>
    <row r="3475" ht="14.25" customHeight="1"/>
    <row r="3476" ht="14.25" customHeight="1"/>
    <row r="3477" ht="14.25" customHeight="1"/>
    <row r="3478" ht="14.25" customHeight="1"/>
    <row r="3479" ht="14.25" customHeight="1"/>
    <row r="3480" ht="14.25" customHeight="1"/>
    <row r="3481" ht="14.25" customHeight="1"/>
    <row r="3482" ht="14.25" customHeight="1"/>
    <row r="3483" ht="14.25" customHeight="1"/>
    <row r="3484" ht="14.25" customHeight="1"/>
    <row r="3485" ht="14.25" customHeight="1"/>
    <row r="3486" ht="14.25" customHeight="1"/>
    <row r="3487" ht="14.25" customHeight="1"/>
    <row r="3488" ht="14.25" customHeight="1"/>
    <row r="3489" ht="14.25" customHeight="1"/>
    <row r="3490" ht="14.25" customHeight="1"/>
    <row r="3491" ht="14.25" customHeight="1"/>
    <row r="3492" ht="14.25" customHeight="1"/>
    <row r="3493" ht="14.25" customHeight="1"/>
    <row r="3494" ht="14.25" customHeight="1"/>
    <row r="3495" ht="14.25" customHeight="1"/>
    <row r="3496" ht="14.25" customHeight="1"/>
    <row r="3497" ht="14.25" customHeight="1"/>
    <row r="3498" ht="14.25" customHeight="1"/>
    <row r="3499" ht="14.25" customHeight="1"/>
    <row r="3500" ht="14.25" customHeight="1"/>
    <row r="3501" ht="14.25" customHeight="1"/>
    <row r="3502" ht="14.25" customHeight="1"/>
    <row r="3503" ht="14.25" customHeight="1"/>
    <row r="3504" ht="14.25" customHeight="1"/>
    <row r="3505" ht="14.25" customHeight="1"/>
    <row r="3506" ht="14.25" customHeight="1"/>
    <row r="3507" ht="14.25" customHeight="1"/>
    <row r="3508" ht="14.25" customHeight="1"/>
    <row r="3509" ht="14.25" customHeight="1"/>
    <row r="3510" ht="14.25" customHeight="1"/>
    <row r="3511" ht="14.25" customHeight="1"/>
    <row r="3512" ht="14.25" customHeight="1"/>
    <row r="3513" ht="14.25" customHeight="1"/>
    <row r="3514" ht="14.25" customHeight="1"/>
    <row r="3515" ht="14.25" customHeight="1"/>
    <row r="3516" ht="14.25" customHeight="1"/>
    <row r="3517" ht="14.25" customHeight="1"/>
    <row r="3518" ht="14.25" customHeight="1"/>
    <row r="3519" ht="14.25" customHeight="1"/>
    <row r="3520" ht="14.25" customHeight="1"/>
    <row r="3521" ht="14.25" customHeight="1"/>
    <row r="3522" ht="14.25" customHeight="1"/>
    <row r="3523" ht="14.25" customHeight="1"/>
    <row r="3524" ht="14.25" customHeight="1"/>
    <row r="3525" ht="14.25" customHeight="1"/>
    <row r="3526" ht="14.25" customHeight="1"/>
    <row r="3527" ht="14.25" customHeight="1"/>
    <row r="3528" ht="14.25" customHeight="1"/>
    <row r="3529" ht="14.25" customHeight="1"/>
    <row r="3530" ht="14.25" customHeight="1"/>
    <row r="3531" ht="14.25" customHeight="1"/>
    <row r="3532" ht="14.25" customHeight="1"/>
    <row r="3533" ht="14.25" customHeight="1"/>
    <row r="3534" ht="14.25" customHeight="1"/>
    <row r="3535" ht="14.25" customHeight="1"/>
    <row r="3536" ht="14.25" customHeight="1"/>
    <row r="3537" ht="14.25" customHeight="1"/>
    <row r="3538" ht="14.25" customHeight="1"/>
    <row r="3539" ht="14.25" customHeight="1"/>
    <row r="3540" ht="14.25" customHeight="1"/>
    <row r="3541" ht="14.25" customHeight="1"/>
    <row r="3542" ht="14.25" customHeight="1"/>
    <row r="3543" ht="14.25" customHeight="1"/>
    <row r="3544" ht="14.25" customHeight="1"/>
    <row r="3545" ht="14.25" customHeight="1"/>
    <row r="3546" ht="14.25" customHeight="1"/>
    <row r="3547" ht="14.25" customHeight="1"/>
    <row r="3548" ht="14.25" customHeight="1"/>
    <row r="3549" ht="14.25" customHeight="1"/>
    <row r="3550" ht="14.25" customHeight="1"/>
    <row r="3551" ht="14.25" customHeight="1"/>
    <row r="3552" ht="14.25" customHeight="1"/>
    <row r="3553" ht="14.25" customHeight="1"/>
    <row r="3554" ht="14.25" customHeight="1"/>
    <row r="3555" ht="14.25" customHeight="1"/>
    <row r="3556" ht="14.25" customHeight="1"/>
    <row r="3557" ht="14.25" customHeight="1"/>
    <row r="3558" ht="14.25" customHeight="1"/>
    <row r="3559" ht="14.25" customHeight="1"/>
    <row r="3560" ht="14.25" customHeight="1"/>
    <row r="3561" ht="14.25" customHeight="1"/>
    <row r="3562" ht="14.25" customHeight="1"/>
    <row r="3563" ht="14.25" customHeight="1"/>
    <row r="3564" ht="14.25" customHeight="1"/>
    <row r="3565" ht="14.25" customHeight="1"/>
    <row r="3566" ht="14.25" customHeight="1"/>
    <row r="3567" ht="14.25" customHeight="1"/>
    <row r="3568" ht="14.25" customHeight="1"/>
    <row r="3569" ht="14.25" customHeight="1"/>
    <row r="3570" ht="14.25" customHeight="1"/>
    <row r="3571" ht="14.25" customHeight="1"/>
    <row r="3572" ht="14.25" customHeight="1"/>
    <row r="3573" ht="14.25" customHeight="1"/>
    <row r="3574" ht="14.25" customHeight="1"/>
    <row r="3575" ht="14.25" customHeight="1"/>
    <row r="3576" ht="14.25" customHeight="1"/>
    <row r="3577" ht="14.25" customHeight="1"/>
    <row r="3578" ht="14.25" customHeight="1"/>
    <row r="3579" ht="14.25" customHeight="1"/>
    <row r="3580" ht="14.25" customHeight="1"/>
    <row r="3581" ht="14.25" customHeight="1"/>
    <row r="3582" ht="14.25" customHeight="1"/>
    <row r="3583" ht="14.25" customHeight="1"/>
    <row r="3584" ht="14.25" customHeight="1"/>
    <row r="3585" ht="14.25" customHeight="1"/>
    <row r="3586" ht="14.25" customHeight="1"/>
    <row r="3587" ht="14.25" customHeight="1"/>
    <row r="3588" ht="14.25" customHeight="1"/>
    <row r="3589" ht="14.25" customHeight="1"/>
    <row r="3590" ht="14.25" customHeight="1"/>
    <row r="3591" ht="14.25" customHeight="1"/>
    <row r="3592" ht="14.25" customHeight="1"/>
    <row r="3593" ht="14.25" customHeight="1"/>
    <row r="3594" ht="14.25" customHeight="1"/>
    <row r="3595" ht="14.25" customHeight="1"/>
    <row r="3596" ht="14.25" customHeight="1"/>
    <row r="3597" ht="14.25" customHeight="1"/>
    <row r="3598" ht="14.25" customHeight="1"/>
    <row r="3599" ht="14.25" customHeight="1"/>
    <row r="3600" ht="14.25" customHeight="1"/>
    <row r="3601" ht="14.25" customHeight="1"/>
    <row r="3602" ht="14.25" customHeight="1"/>
    <row r="3603" ht="14.25" customHeight="1"/>
    <row r="3604" ht="14.25" customHeight="1"/>
    <row r="3605" ht="14.25" customHeight="1"/>
    <row r="3606" ht="14.25" customHeight="1"/>
    <row r="3607" ht="14.25" customHeight="1"/>
    <row r="3608" ht="14.25" customHeight="1"/>
    <row r="3609" ht="14.25" customHeight="1"/>
    <row r="3610" ht="14.25" customHeight="1"/>
    <row r="3611" ht="14.25" customHeight="1"/>
    <row r="3612" ht="14.25" customHeight="1"/>
    <row r="3613" ht="14.25" customHeight="1"/>
    <row r="3614" ht="14.25" customHeight="1"/>
    <row r="3615" ht="14.25" customHeight="1"/>
    <row r="3616" ht="14.25" customHeight="1"/>
    <row r="3617" ht="14.25" customHeight="1"/>
    <row r="3618" ht="14.25" customHeight="1"/>
    <row r="3619" ht="14.25" customHeight="1"/>
    <row r="3620" ht="14.25" customHeight="1"/>
    <row r="3621" ht="14.25" customHeight="1"/>
    <row r="3622" ht="14.25" customHeight="1"/>
    <row r="3623" ht="14.25" customHeight="1"/>
    <row r="3624" ht="14.25" customHeight="1"/>
    <row r="3625" ht="14.25" customHeight="1"/>
    <row r="3626" ht="14.25" customHeight="1"/>
    <row r="3627" ht="14.25" customHeight="1"/>
    <row r="3628" ht="14.25" customHeight="1"/>
    <row r="3629" ht="14.25" customHeight="1"/>
    <row r="3630" ht="14.25" customHeight="1"/>
    <row r="3631" ht="14.25" customHeight="1"/>
    <row r="3632" ht="14.25" customHeight="1"/>
    <row r="3633" ht="14.25" customHeight="1"/>
    <row r="3634" ht="14.25" customHeight="1"/>
    <row r="3635" ht="14.25" customHeight="1"/>
    <row r="3636" ht="14.25" customHeight="1"/>
    <row r="3637" ht="14.25" customHeight="1"/>
    <row r="3638" ht="14.25" customHeight="1"/>
    <row r="3639" ht="14.25" customHeight="1"/>
    <row r="3640" ht="14.25" customHeight="1"/>
    <row r="3641" ht="14.25" customHeight="1"/>
    <row r="3642" ht="14.25" customHeight="1"/>
    <row r="3643" ht="14.25" customHeight="1"/>
    <row r="3644" ht="14.25" customHeight="1"/>
    <row r="3645" ht="14.25" customHeight="1"/>
    <row r="3646" ht="14.25" customHeight="1"/>
    <row r="3647" ht="14.25" customHeight="1"/>
    <row r="3648" ht="14.25" customHeight="1"/>
    <row r="3649" ht="14.25" customHeight="1"/>
    <row r="3650" ht="14.25" customHeight="1"/>
    <row r="3651" ht="14.25" customHeight="1"/>
    <row r="3652" ht="14.25" customHeight="1"/>
    <row r="3653" ht="14.25" customHeight="1"/>
    <row r="3654" ht="14.25" customHeight="1"/>
    <row r="3655" ht="14.25" customHeight="1"/>
    <row r="3656" ht="14.25" customHeight="1"/>
    <row r="3657" ht="14.25" customHeight="1"/>
    <row r="3658" ht="14.25" customHeight="1"/>
    <row r="3659" ht="14.25" customHeight="1"/>
    <row r="3660" ht="14.25" customHeight="1"/>
    <row r="3661" ht="14.25" customHeight="1"/>
    <row r="3662" ht="14.25" customHeight="1"/>
    <row r="3663" ht="14.25" customHeight="1"/>
    <row r="3664" ht="14.25" customHeight="1"/>
    <row r="3665" ht="14.25" customHeight="1"/>
    <row r="3666" ht="14.25" customHeight="1"/>
    <row r="3667" ht="14.25" customHeight="1"/>
    <row r="3668" ht="14.25" customHeight="1"/>
    <row r="3669" ht="14.25" customHeight="1"/>
    <row r="3670" ht="14.25" customHeight="1"/>
    <row r="3671" ht="14.25" customHeight="1"/>
    <row r="3672" ht="14.25" customHeight="1"/>
    <row r="3673" ht="14.25" customHeight="1"/>
    <row r="3674" ht="14.25" customHeight="1"/>
    <row r="3675" ht="14.25" customHeight="1"/>
    <row r="3676" ht="14.25" customHeight="1"/>
    <row r="3677" ht="14.25" customHeight="1"/>
    <row r="3678" ht="14.25" customHeight="1"/>
    <row r="3679" ht="14.25" customHeight="1"/>
    <row r="3680" ht="14.25" customHeight="1"/>
    <row r="3681" ht="14.25" customHeight="1"/>
    <row r="3682" ht="14.25" customHeight="1"/>
    <row r="3683" ht="14.25" customHeight="1"/>
    <row r="3684" ht="14.25" customHeight="1"/>
    <row r="3685" ht="14.25" customHeight="1"/>
    <row r="3686" ht="14.25" customHeight="1"/>
    <row r="3687" ht="14.25" customHeight="1"/>
    <row r="3688" ht="14.25" customHeight="1"/>
    <row r="3689" ht="14.25" customHeight="1"/>
    <row r="3690" ht="14.25" customHeight="1"/>
    <row r="3691" ht="14.25" customHeight="1"/>
    <row r="3692" ht="14.25" customHeight="1"/>
    <row r="3693" ht="14.25" customHeight="1"/>
    <row r="3694" ht="14.25" customHeight="1"/>
    <row r="3695" ht="14.25" customHeight="1"/>
    <row r="3696" ht="14.25" customHeight="1"/>
    <row r="3697" ht="14.25" customHeight="1"/>
    <row r="3698" ht="14.25" customHeight="1"/>
    <row r="3699" ht="14.25" customHeight="1"/>
    <row r="3700" ht="14.25" customHeight="1"/>
    <row r="3701" ht="14.25" customHeight="1"/>
    <row r="3702" ht="14.25" customHeight="1"/>
    <row r="3703" ht="14.25" customHeight="1"/>
    <row r="3704" ht="14.25" customHeight="1"/>
    <row r="3705" ht="14.25" customHeight="1"/>
    <row r="3706" ht="14.25" customHeight="1"/>
    <row r="3707" ht="14.25" customHeight="1"/>
    <row r="3708" ht="14.25" customHeight="1"/>
    <row r="3709" ht="14.25" customHeight="1"/>
    <row r="3710" ht="14.25" customHeight="1"/>
    <row r="3711" ht="14.25" customHeight="1"/>
    <row r="3712" ht="14.25" customHeight="1"/>
    <row r="3713" ht="14.25" customHeight="1"/>
    <row r="3714" ht="14.25" customHeight="1"/>
    <row r="3715" ht="14.25" customHeight="1"/>
    <row r="3716" ht="14.25" customHeight="1"/>
    <row r="3717" ht="14.25" customHeight="1"/>
    <row r="3718" ht="14.25" customHeight="1"/>
    <row r="3719" ht="14.25" customHeight="1"/>
    <row r="3720" ht="14.25" customHeight="1"/>
    <row r="3721" ht="14.25" customHeight="1"/>
    <row r="3722" ht="14.25" customHeight="1"/>
    <row r="3723" ht="14.25" customHeight="1"/>
    <row r="3724" ht="14.25" customHeight="1"/>
    <row r="3725" ht="14.25" customHeight="1"/>
    <row r="3726" ht="14.25" customHeight="1"/>
    <row r="3727" ht="14.25" customHeight="1"/>
    <row r="3728" ht="14.25" customHeight="1"/>
    <row r="3729" ht="14.25" customHeight="1"/>
    <row r="3730" ht="14.25" customHeight="1"/>
    <row r="3731" ht="14.25" customHeight="1"/>
    <row r="3732" ht="14.25" customHeight="1"/>
    <row r="3733" ht="14.25" customHeight="1"/>
    <row r="3734" ht="14.25" customHeight="1"/>
    <row r="3735" ht="14.25" customHeight="1"/>
    <row r="3736" ht="14.25" customHeight="1"/>
    <row r="3737" ht="14.25" customHeight="1"/>
    <row r="3738" ht="14.25" customHeight="1"/>
    <row r="3739" ht="14.25" customHeight="1"/>
    <row r="3740" ht="14.25" customHeight="1"/>
    <row r="3741" ht="14.25" customHeight="1"/>
    <row r="3742" ht="14.25" customHeight="1"/>
    <row r="3743" ht="14.25" customHeight="1"/>
    <row r="3744" ht="14.25" customHeight="1"/>
    <row r="3745" ht="14.25" customHeight="1"/>
    <row r="3746" ht="14.25" customHeight="1"/>
    <row r="3747" ht="14.25" customHeight="1"/>
    <row r="3748" ht="14.25" customHeight="1"/>
    <row r="3749" ht="14.25" customHeight="1"/>
    <row r="3750" ht="14.25" customHeight="1"/>
    <row r="3751" ht="14.25" customHeight="1"/>
    <row r="3752" ht="14.25" customHeight="1"/>
    <row r="3753" ht="14.25" customHeight="1"/>
    <row r="3754" ht="14.25" customHeight="1"/>
    <row r="3755" ht="14.25" customHeight="1"/>
    <row r="3756" ht="14.25" customHeight="1"/>
    <row r="3757" ht="14.25" customHeight="1"/>
    <row r="3758" ht="14.25" customHeight="1"/>
    <row r="3759" ht="14.25" customHeight="1"/>
    <row r="3760" ht="14.25" customHeight="1"/>
    <row r="3761" ht="14.25" customHeight="1"/>
    <row r="3762" ht="14.25" customHeight="1"/>
    <row r="3763" ht="14.25" customHeight="1"/>
    <row r="3764" ht="14.25" customHeight="1"/>
    <row r="3765" ht="14.25" customHeight="1"/>
    <row r="3766" ht="14.25" customHeight="1"/>
    <row r="3767" ht="14.25" customHeight="1"/>
    <row r="3768" ht="14.25" customHeight="1"/>
    <row r="3769" ht="14.25" customHeight="1"/>
    <row r="3770" ht="14.25" customHeight="1"/>
    <row r="3771" ht="14.25" customHeight="1"/>
    <row r="3772" ht="14.25" customHeight="1"/>
    <row r="3773" ht="14.25" customHeight="1"/>
    <row r="3774" ht="14.25" customHeight="1"/>
    <row r="3775" ht="14.25" customHeight="1"/>
    <row r="3776" ht="14.25" customHeight="1"/>
    <row r="3777" ht="14.25" customHeight="1"/>
    <row r="3778" ht="14.25" customHeight="1"/>
    <row r="3779" ht="14.25" customHeight="1"/>
    <row r="3780" ht="14.25" customHeight="1"/>
    <row r="3781" ht="14.25" customHeight="1"/>
    <row r="3782" ht="14.25" customHeight="1"/>
    <row r="3783" ht="14.25" customHeight="1"/>
    <row r="3784" ht="14.25" customHeight="1"/>
    <row r="3785" ht="14.25" customHeight="1"/>
    <row r="3786" ht="14.25" customHeight="1"/>
    <row r="3787" ht="14.25" customHeight="1"/>
    <row r="3788" ht="14.25" customHeight="1"/>
    <row r="3789" ht="14.25" customHeight="1"/>
    <row r="3790" ht="14.25" customHeight="1"/>
    <row r="3791" ht="14.25" customHeight="1"/>
    <row r="3792" ht="14.25" customHeight="1"/>
    <row r="3793" ht="14.25" customHeight="1"/>
    <row r="3794" ht="14.25" customHeight="1"/>
    <row r="3795" ht="14.25" customHeight="1"/>
    <row r="3796" ht="14.25" customHeight="1"/>
    <row r="3797" ht="14.25" customHeight="1"/>
    <row r="3798" ht="14.25" customHeight="1"/>
    <row r="3799" ht="14.25" customHeight="1"/>
    <row r="3800" ht="14.25" customHeight="1"/>
    <row r="3801" ht="14.25" customHeight="1"/>
    <row r="3802" ht="14.25" customHeight="1"/>
    <row r="3803" ht="14.25" customHeight="1"/>
    <row r="3804" ht="14.25" customHeight="1"/>
    <row r="3805" ht="14.25" customHeight="1"/>
    <row r="3806" ht="14.25" customHeight="1"/>
    <row r="3807" ht="14.25" customHeight="1"/>
    <row r="3808" ht="14.25" customHeight="1"/>
    <row r="3809" ht="14.25" customHeight="1"/>
    <row r="3810" ht="14.25" customHeight="1"/>
    <row r="3811" ht="14.25" customHeight="1"/>
    <row r="3812" ht="14.25" customHeight="1"/>
    <row r="3813" ht="14.25" customHeight="1"/>
    <row r="3814" ht="14.25" customHeight="1"/>
    <row r="3815" ht="14.25" customHeight="1"/>
    <row r="3816" ht="14.25" customHeight="1"/>
    <row r="3817" ht="14.25" customHeight="1"/>
    <row r="3818" ht="14.25" customHeight="1"/>
    <row r="3819" ht="14.25" customHeight="1"/>
    <row r="3820" ht="14.25" customHeight="1"/>
    <row r="3821" ht="14.25" customHeight="1"/>
    <row r="3822" ht="14.25" customHeight="1"/>
    <row r="3823" ht="14.25" customHeight="1"/>
    <row r="3824" ht="14.25" customHeight="1"/>
    <row r="3825" ht="14.25" customHeight="1"/>
    <row r="3826" ht="14.25" customHeight="1"/>
    <row r="3827" ht="14.25" customHeight="1"/>
    <row r="3828" ht="14.25" customHeight="1"/>
    <row r="3829" ht="14.25" customHeight="1"/>
    <row r="3830" ht="14.25" customHeight="1"/>
    <row r="3831" ht="14.25" customHeight="1"/>
    <row r="3832" ht="14.25" customHeight="1"/>
    <row r="3833" ht="14.25" customHeight="1"/>
    <row r="3834" ht="14.25" customHeight="1"/>
    <row r="3835" ht="14.25" customHeight="1"/>
    <row r="3836" ht="14.25" customHeight="1"/>
    <row r="3837" ht="14.25" customHeight="1"/>
    <row r="3838" ht="14.25" customHeight="1"/>
    <row r="3839" ht="14.25" customHeight="1"/>
    <row r="3840" ht="14.25" customHeight="1"/>
    <row r="3841" ht="14.25" customHeight="1"/>
    <row r="3842" ht="14.25" customHeight="1"/>
    <row r="3843" ht="14.25" customHeight="1"/>
    <row r="3844" ht="14.25" customHeight="1"/>
    <row r="3845" ht="14.25" customHeight="1"/>
    <row r="3846" ht="14.25" customHeight="1"/>
    <row r="3847" ht="14.25" customHeight="1"/>
    <row r="3848" ht="14.25" customHeight="1"/>
    <row r="3849" ht="14.25" customHeight="1"/>
    <row r="3850" ht="14.25" customHeight="1"/>
    <row r="3851" ht="14.25" customHeight="1"/>
    <row r="3852" ht="14.25" customHeight="1"/>
    <row r="3853" ht="14.25" customHeight="1"/>
    <row r="3854" ht="14.25" customHeight="1"/>
    <row r="3855" ht="14.25" customHeight="1"/>
    <row r="3856" ht="14.25" customHeight="1"/>
    <row r="3857" ht="14.25" customHeight="1"/>
    <row r="3858" ht="14.25" customHeight="1"/>
    <row r="3859" ht="14.25" customHeight="1"/>
    <row r="3860" ht="14.25" customHeight="1"/>
    <row r="3861" ht="14.25" customHeight="1"/>
    <row r="3862" ht="14.25" customHeight="1"/>
    <row r="3863" ht="14.25" customHeight="1"/>
    <row r="3864" ht="14.25" customHeight="1"/>
    <row r="3865" ht="14.25" customHeight="1"/>
    <row r="3866" ht="14.25" customHeight="1"/>
    <row r="3867" ht="14.25" customHeight="1"/>
    <row r="3868" ht="14.25" customHeight="1"/>
    <row r="3869" ht="14.25" customHeight="1"/>
    <row r="3870" ht="14.25" customHeight="1"/>
    <row r="3871" ht="14.25" customHeight="1"/>
    <row r="3872" ht="14.25" customHeight="1"/>
    <row r="3873" ht="14.25" customHeight="1"/>
    <row r="3874" ht="14.25" customHeight="1"/>
    <row r="3875" ht="14.25" customHeight="1"/>
    <row r="3876" ht="14.25" customHeight="1"/>
    <row r="3877" ht="14.25" customHeight="1"/>
    <row r="3878" ht="14.25" customHeight="1"/>
    <row r="3879" ht="14.25" customHeight="1"/>
    <row r="3880" ht="14.25" customHeight="1"/>
    <row r="3881" ht="14.25" customHeight="1"/>
    <row r="3882" ht="14.25" customHeight="1"/>
    <row r="3883" ht="14.25" customHeight="1"/>
    <row r="3884" ht="14.25" customHeight="1"/>
    <row r="3885" ht="14.25" customHeight="1"/>
    <row r="3886" ht="14.25" customHeight="1"/>
    <row r="3887" ht="14.25" customHeight="1"/>
    <row r="3888" ht="14.25" customHeight="1"/>
    <row r="3889" ht="14.25" customHeight="1"/>
    <row r="3890" ht="14.25" customHeight="1"/>
    <row r="3891" ht="14.25" customHeight="1"/>
    <row r="3892" ht="14.25" customHeight="1"/>
    <row r="3893" ht="14.25" customHeight="1"/>
    <row r="3894" ht="14.25" customHeight="1"/>
    <row r="3895" ht="14.25" customHeight="1"/>
    <row r="3896" ht="14.25" customHeight="1"/>
    <row r="3897" ht="14.25" customHeight="1"/>
    <row r="3898" ht="14.25" customHeight="1"/>
    <row r="3899" ht="14.25" customHeight="1"/>
    <row r="3900" ht="14.25" customHeight="1"/>
    <row r="3901" ht="14.25" customHeight="1"/>
    <row r="3902" ht="14.25" customHeight="1"/>
    <row r="3903" ht="14.25" customHeight="1"/>
    <row r="3904" ht="14.25" customHeight="1"/>
    <row r="3905" ht="14.25" customHeight="1"/>
    <row r="3906" ht="14.25" customHeight="1"/>
    <row r="3907" ht="14.25" customHeight="1"/>
    <row r="3908" ht="14.25" customHeight="1"/>
    <row r="3909" ht="14.25" customHeight="1"/>
    <row r="3910" ht="14.25" customHeight="1"/>
    <row r="3911" ht="14.25" customHeight="1"/>
    <row r="3912" ht="14.25" customHeight="1"/>
    <row r="3913" ht="14.25" customHeight="1"/>
    <row r="3914" ht="14.25" customHeight="1"/>
    <row r="3915" ht="14.25" customHeight="1"/>
    <row r="3916" ht="14.25" customHeight="1"/>
    <row r="3917" ht="14.25" customHeight="1"/>
    <row r="3918" ht="14.25" customHeight="1"/>
    <row r="3919" ht="14.25" customHeight="1"/>
    <row r="3920" ht="14.25" customHeight="1"/>
    <row r="3921" ht="14.25" customHeight="1"/>
    <row r="3922" ht="14.25" customHeight="1"/>
    <row r="3923" ht="14.25" customHeight="1"/>
    <row r="3924" ht="14.25" customHeight="1"/>
    <row r="3925" ht="14.25" customHeight="1"/>
    <row r="3926" ht="14.25" customHeight="1"/>
    <row r="3927" ht="14.25" customHeight="1"/>
    <row r="3928" ht="14.25" customHeight="1"/>
    <row r="3929" ht="14.25" customHeight="1"/>
    <row r="3930" ht="14.25" customHeight="1"/>
    <row r="3931" ht="14.25" customHeight="1"/>
    <row r="3932" ht="14.25" customHeight="1"/>
    <row r="3933" ht="14.25" customHeight="1"/>
    <row r="3934" ht="14.25" customHeight="1"/>
    <row r="3935" ht="14.25" customHeight="1"/>
    <row r="3936" ht="14.25" customHeight="1"/>
    <row r="3937" ht="14.25" customHeight="1"/>
    <row r="3938" ht="14.25" customHeight="1"/>
    <row r="3939" ht="14.25" customHeight="1"/>
    <row r="3940" ht="14.25" customHeight="1"/>
    <row r="3941" ht="14.25" customHeight="1"/>
    <row r="3942" ht="14.25" customHeight="1"/>
    <row r="3943" ht="14.25" customHeight="1"/>
    <row r="3944" ht="14.25" customHeight="1"/>
    <row r="3945" ht="14.25" customHeight="1"/>
    <row r="3946" ht="14.25" customHeight="1"/>
    <row r="3947" ht="14.25" customHeight="1"/>
    <row r="3948" ht="14.25" customHeight="1"/>
    <row r="3949" ht="14.25" customHeight="1"/>
    <row r="3950" ht="14.25" customHeight="1"/>
    <row r="3951" ht="14.25" customHeight="1"/>
    <row r="3952" ht="14.25" customHeight="1"/>
    <row r="3953" ht="14.25" customHeight="1"/>
    <row r="3954" ht="14.25" customHeight="1"/>
    <row r="3955" ht="14.25" customHeight="1"/>
    <row r="3956" ht="14.25" customHeight="1"/>
    <row r="3957" ht="14.25" customHeight="1"/>
    <row r="3958" ht="14.25" customHeight="1"/>
    <row r="3959" ht="14.25" customHeight="1"/>
    <row r="3960" ht="14.25" customHeight="1"/>
    <row r="3961" ht="14.25" customHeight="1"/>
    <row r="3962" ht="14.25" customHeight="1"/>
    <row r="3963" ht="14.25" customHeight="1"/>
    <row r="3964" ht="14.25" customHeight="1"/>
    <row r="3965" ht="14.25" customHeight="1"/>
    <row r="3966" ht="14.25" customHeight="1"/>
    <row r="3967" ht="14.25" customHeight="1"/>
    <row r="3968" ht="14.25" customHeight="1"/>
    <row r="3969" ht="14.25" customHeight="1"/>
    <row r="3970" ht="14.25" customHeight="1"/>
    <row r="3971" ht="14.25" customHeight="1"/>
    <row r="3972" ht="14.25" customHeight="1"/>
    <row r="3973" ht="14.25" customHeight="1"/>
    <row r="3974" ht="14.25" customHeight="1"/>
    <row r="3975" ht="14.25" customHeight="1"/>
    <row r="3976" ht="14.25" customHeight="1"/>
    <row r="3977" ht="14.25" customHeight="1"/>
    <row r="3978" ht="14.25" customHeight="1"/>
    <row r="3979" ht="14.25" customHeight="1"/>
    <row r="3980" ht="14.25" customHeight="1"/>
    <row r="3981" ht="14.25" customHeight="1"/>
    <row r="3982" ht="14.25" customHeight="1"/>
    <row r="3983" ht="14.25" customHeight="1"/>
    <row r="3984" ht="14.25" customHeight="1"/>
    <row r="3985" ht="14.25" customHeight="1"/>
    <row r="3986" ht="14.25" customHeight="1"/>
    <row r="3987" ht="14.25" customHeight="1"/>
    <row r="3988" ht="14.25" customHeight="1"/>
    <row r="3989" ht="14.25" customHeight="1"/>
    <row r="3990" ht="14.25" customHeight="1"/>
    <row r="3991" ht="14.25" customHeight="1"/>
    <row r="3992" ht="14.25" customHeight="1"/>
    <row r="3993" ht="14.25" customHeight="1"/>
    <row r="3994" ht="14.25" customHeight="1"/>
    <row r="3995" ht="14.25" customHeight="1"/>
    <row r="3996" ht="14.25" customHeight="1"/>
    <row r="3997" ht="14.25" customHeight="1"/>
    <row r="3998" ht="14.25" customHeight="1"/>
    <row r="3999" ht="14.25" customHeight="1"/>
    <row r="4000" ht="14.25" customHeight="1"/>
    <row r="4001" ht="14.25" customHeight="1"/>
    <row r="4002" ht="14.25" customHeight="1"/>
    <row r="4003" ht="14.25" customHeight="1"/>
    <row r="4004" ht="14.25" customHeight="1"/>
    <row r="4005" ht="14.25" customHeight="1"/>
    <row r="4006" ht="14.25" customHeight="1"/>
    <row r="4007" ht="14.25" customHeight="1"/>
    <row r="4008" ht="14.25" customHeight="1"/>
    <row r="4009" ht="14.25" customHeight="1"/>
    <row r="4010" ht="14.25" customHeight="1"/>
    <row r="4011" ht="14.25" customHeight="1"/>
    <row r="4012" ht="14.25" customHeight="1"/>
    <row r="4013" ht="14.25" customHeight="1"/>
    <row r="4014" ht="14.25" customHeight="1"/>
    <row r="4015" ht="14.25" customHeight="1"/>
    <row r="4016" ht="14.25" customHeight="1"/>
    <row r="4017" ht="14.25" customHeight="1"/>
    <row r="4018" ht="14.25" customHeight="1"/>
    <row r="4019" ht="14.25" customHeight="1"/>
    <row r="4020" ht="14.25" customHeight="1"/>
    <row r="4021" ht="14.25" customHeight="1"/>
    <row r="4022" ht="14.25" customHeight="1"/>
    <row r="4023" ht="14.25" customHeight="1"/>
    <row r="4024" ht="14.25" customHeight="1"/>
    <row r="4025" ht="14.25" customHeight="1"/>
    <row r="4026" ht="14.25" customHeight="1"/>
    <row r="4027" ht="14.25" customHeight="1"/>
    <row r="4028" ht="14.25" customHeight="1"/>
    <row r="4029" ht="14.25" customHeight="1"/>
    <row r="4030" ht="14.25" customHeight="1"/>
    <row r="4031" ht="14.25" customHeight="1"/>
    <row r="4032" ht="14.25" customHeight="1"/>
    <row r="4033" ht="14.25" customHeight="1"/>
    <row r="4034" ht="14.25" customHeight="1"/>
    <row r="4035" ht="14.25" customHeight="1"/>
    <row r="4036" ht="14.25" customHeight="1"/>
    <row r="4037" ht="14.25" customHeight="1"/>
    <row r="4038" ht="14.25" customHeight="1"/>
    <row r="4039" ht="14.25" customHeight="1"/>
    <row r="4040" ht="14.25" customHeight="1"/>
    <row r="4041" ht="14.25" customHeight="1"/>
    <row r="4042" ht="14.25" customHeight="1"/>
    <row r="4043" ht="14.25" customHeight="1"/>
    <row r="4044" ht="14.25" customHeight="1"/>
    <row r="4045" ht="14.25" customHeight="1"/>
    <row r="4046" ht="14.25" customHeight="1"/>
    <row r="4047" ht="14.25" customHeight="1"/>
    <row r="4048" ht="14.25" customHeight="1"/>
    <row r="4049" ht="14.25" customHeight="1"/>
    <row r="4050" ht="14.25" customHeight="1"/>
    <row r="4051" ht="14.25" customHeight="1"/>
    <row r="4052" ht="14.25" customHeight="1"/>
    <row r="4053" ht="14.25" customHeight="1"/>
    <row r="4054" ht="14.25" customHeight="1"/>
    <row r="4055" ht="14.25" customHeight="1"/>
    <row r="4056" ht="14.25" customHeight="1"/>
    <row r="4057" ht="14.25" customHeight="1"/>
    <row r="4058" ht="14.25" customHeight="1"/>
    <row r="4059" ht="14.25" customHeight="1"/>
    <row r="4060" ht="14.25" customHeight="1"/>
    <row r="4061" ht="14.25" customHeight="1"/>
    <row r="4062" ht="14.25" customHeight="1"/>
    <row r="4063" ht="14.25" customHeight="1"/>
    <row r="4064" ht="14.25" customHeight="1"/>
    <row r="4065" ht="14.25" customHeight="1"/>
    <row r="4066" ht="14.25" customHeight="1"/>
    <row r="4067" ht="14.25" customHeight="1"/>
    <row r="4068" ht="14.25" customHeight="1"/>
    <row r="4069" ht="14.25" customHeight="1"/>
    <row r="4070" ht="14.25" customHeight="1"/>
    <row r="4071" ht="14.25" customHeight="1"/>
    <row r="4072" ht="14.25" customHeight="1"/>
    <row r="4073" ht="14.25" customHeight="1"/>
    <row r="4074" ht="14.25" customHeight="1"/>
    <row r="4075" ht="14.25" customHeight="1"/>
    <row r="4076" ht="14.25" customHeight="1"/>
    <row r="4077" ht="14.25" customHeight="1"/>
    <row r="4078" ht="14.25" customHeight="1"/>
    <row r="4079" ht="14.25" customHeight="1"/>
    <row r="4080" ht="14.25" customHeight="1"/>
    <row r="4081" ht="14.25" customHeight="1"/>
    <row r="4082" ht="14.25" customHeight="1"/>
    <row r="4083" ht="14.25" customHeight="1"/>
    <row r="4084" ht="14.25" customHeight="1"/>
    <row r="4085" ht="14.25" customHeight="1"/>
    <row r="4086" ht="14.25" customHeight="1"/>
    <row r="4087" ht="14.25" customHeight="1"/>
    <row r="4088" ht="14.25" customHeight="1"/>
    <row r="4089" ht="14.25" customHeight="1"/>
    <row r="4090" ht="14.25" customHeight="1"/>
    <row r="4091" ht="14.25" customHeight="1"/>
    <row r="4092" ht="14.25" customHeight="1"/>
    <row r="4093" ht="14.25" customHeight="1"/>
    <row r="4094" ht="14.25" customHeight="1"/>
    <row r="4095" ht="14.25" customHeight="1"/>
    <row r="4096" ht="14.25" customHeight="1"/>
    <row r="4097" ht="14.25" customHeight="1"/>
    <row r="4098" ht="14.25" customHeight="1"/>
    <row r="4099" ht="14.25" customHeight="1"/>
    <row r="4100" ht="14.25" customHeight="1"/>
    <row r="4101" ht="14.25" customHeight="1"/>
    <row r="4102" ht="14.25" customHeight="1"/>
    <row r="4103" ht="14.25" customHeight="1"/>
    <row r="4104" ht="14.25" customHeight="1"/>
    <row r="4105" ht="14.25" customHeight="1"/>
    <row r="4106" ht="14.25" customHeight="1"/>
    <row r="4107" ht="14.25" customHeight="1"/>
    <row r="4108" ht="14.25" customHeight="1"/>
    <row r="4109" ht="14.25" customHeight="1"/>
    <row r="4110" ht="14.25" customHeight="1"/>
    <row r="4111" ht="14.25" customHeight="1"/>
    <row r="4112" ht="14.25" customHeight="1"/>
    <row r="4113" ht="14.25" customHeight="1"/>
    <row r="4114" ht="14.25" customHeight="1"/>
    <row r="4115" ht="14.25" customHeight="1"/>
    <row r="4116" ht="14.25" customHeight="1"/>
    <row r="4117" ht="14.25" customHeight="1"/>
    <row r="4118" ht="14.25" customHeight="1"/>
    <row r="4119" ht="14.25" customHeight="1"/>
    <row r="4120" ht="14.25" customHeight="1"/>
    <row r="4121" ht="14.25" customHeight="1"/>
    <row r="4122" ht="14.25" customHeight="1"/>
    <row r="4123" ht="14.25" customHeight="1"/>
    <row r="4124" ht="14.25" customHeight="1"/>
    <row r="4125" ht="14.25" customHeight="1"/>
    <row r="4126" ht="14.25" customHeight="1"/>
    <row r="4127" ht="14.25" customHeight="1"/>
    <row r="4128" ht="14.25" customHeight="1"/>
    <row r="4129" ht="14.25" customHeight="1"/>
    <row r="4130" ht="14.25" customHeight="1"/>
    <row r="4131" ht="14.25" customHeight="1"/>
    <row r="4132" ht="14.25" customHeight="1"/>
    <row r="4133" ht="14.25" customHeight="1"/>
    <row r="4134" ht="14.25" customHeight="1"/>
    <row r="4135" ht="14.25" customHeight="1"/>
    <row r="4136" ht="14.25" customHeight="1"/>
    <row r="4137" ht="14.25" customHeight="1"/>
    <row r="4138" ht="14.25" customHeight="1"/>
    <row r="4139" ht="14.25" customHeight="1"/>
    <row r="4140" ht="14.25" customHeight="1"/>
    <row r="4141" ht="14.25" customHeight="1"/>
    <row r="4142" ht="14.25" customHeight="1"/>
    <row r="4143" ht="14.25" customHeight="1"/>
    <row r="4144" ht="14.25" customHeight="1"/>
    <row r="4145" ht="14.25" customHeight="1"/>
    <row r="4146" ht="14.25" customHeight="1"/>
    <row r="4147" ht="14.25" customHeight="1"/>
    <row r="4148" ht="14.25" customHeight="1"/>
    <row r="4149" ht="14.25" customHeight="1"/>
    <row r="4150" ht="14.25" customHeight="1"/>
    <row r="4151" ht="14.25" customHeight="1"/>
    <row r="4152" ht="14.25" customHeight="1"/>
    <row r="4153" ht="14.25" customHeight="1"/>
    <row r="4154" ht="14.25" customHeight="1"/>
    <row r="4155" ht="14.25" customHeight="1"/>
    <row r="4156" ht="14.25" customHeight="1"/>
    <row r="4157" ht="14.25" customHeight="1"/>
    <row r="4158" ht="14.25" customHeight="1"/>
    <row r="4159" ht="14.25" customHeight="1"/>
    <row r="4160" ht="14.25" customHeight="1"/>
    <row r="4161" ht="14.25" customHeight="1"/>
    <row r="4162" ht="14.25" customHeight="1"/>
    <row r="4163" ht="14.25" customHeight="1"/>
    <row r="4164" ht="14.25" customHeight="1"/>
    <row r="4165" ht="14.25" customHeight="1"/>
    <row r="4166" ht="14.25" customHeight="1"/>
    <row r="4167" ht="14.25" customHeight="1"/>
    <row r="4168" ht="14.25" customHeight="1"/>
    <row r="4169" ht="14.25" customHeight="1"/>
    <row r="4170" ht="14.25" customHeight="1"/>
    <row r="4171" ht="14.25" customHeight="1"/>
    <row r="4172" ht="14.25" customHeight="1"/>
    <row r="4173" ht="14.25" customHeight="1"/>
    <row r="4174" ht="14.25" customHeight="1"/>
    <row r="4175" ht="14.25" customHeight="1"/>
    <row r="4176" ht="14.25" customHeight="1"/>
    <row r="4177" ht="14.25" customHeight="1"/>
    <row r="4178" ht="14.25" customHeight="1"/>
    <row r="4179" ht="14.25" customHeight="1"/>
    <row r="4180" ht="14.25" customHeight="1"/>
    <row r="4181" ht="14.25" customHeight="1"/>
    <row r="4182" ht="14.25" customHeight="1"/>
    <row r="4183" ht="14.25" customHeight="1"/>
    <row r="4184" ht="14.25" customHeight="1"/>
    <row r="4185" ht="14.25" customHeight="1"/>
    <row r="4186" ht="14.25" customHeight="1"/>
    <row r="4187" ht="14.25" customHeight="1"/>
    <row r="4188" ht="14.25" customHeight="1"/>
    <row r="4189" ht="14.25" customHeight="1"/>
    <row r="4190" ht="14.25" customHeight="1"/>
    <row r="4191" ht="14.25" customHeight="1"/>
    <row r="4192" ht="14.25" customHeight="1"/>
    <row r="4193" ht="14.25" customHeight="1"/>
    <row r="4194" ht="14.25" customHeight="1"/>
    <row r="4195" ht="14.25" customHeight="1"/>
    <row r="4196" ht="14.25" customHeight="1"/>
    <row r="4197" ht="14.25" customHeight="1"/>
    <row r="4198" ht="14.25" customHeight="1"/>
    <row r="4199" ht="14.25" customHeight="1"/>
    <row r="4200" ht="14.25" customHeight="1"/>
    <row r="4201" ht="14.25" customHeight="1"/>
    <row r="4202" ht="14.25" customHeight="1"/>
    <row r="4203" ht="14.25" customHeight="1"/>
    <row r="4204" ht="14.25" customHeight="1"/>
    <row r="4205" ht="14.25" customHeight="1"/>
    <row r="4206" ht="14.25" customHeight="1"/>
    <row r="4207" ht="14.25" customHeight="1"/>
    <row r="4208" ht="14.25" customHeight="1"/>
    <row r="4209" ht="14.25" customHeight="1"/>
    <row r="4210" ht="14.25" customHeight="1"/>
    <row r="4211" ht="14.25" customHeight="1"/>
    <row r="4212" ht="14.25" customHeight="1"/>
    <row r="4213" ht="14.25" customHeight="1"/>
    <row r="4214" ht="14.25" customHeight="1"/>
    <row r="4215" ht="14.25" customHeight="1"/>
    <row r="4216" ht="14.25" customHeight="1"/>
    <row r="4217" ht="14.25" customHeight="1"/>
    <row r="4218" ht="14.25" customHeight="1"/>
    <row r="4219" ht="14.25" customHeight="1"/>
    <row r="4220" ht="14.25" customHeight="1"/>
    <row r="4221" ht="14.25" customHeight="1"/>
    <row r="4222" ht="14.25" customHeight="1"/>
    <row r="4223" ht="14.25" customHeight="1"/>
    <row r="4224" ht="14.25" customHeight="1"/>
    <row r="4225" ht="14.25" customHeight="1"/>
    <row r="4226" ht="14.25" customHeight="1"/>
    <row r="4227" ht="14.25" customHeight="1"/>
    <row r="4228" ht="14.25" customHeight="1"/>
    <row r="4229" ht="14.25" customHeight="1"/>
    <row r="4230" ht="14.25" customHeight="1"/>
    <row r="4231" ht="14.25" customHeight="1"/>
    <row r="4232" ht="14.25" customHeight="1"/>
    <row r="4233" ht="14.25" customHeight="1"/>
    <row r="4234" ht="14.25" customHeight="1"/>
    <row r="4235" ht="14.25" customHeight="1"/>
    <row r="4236" ht="14.25" customHeight="1"/>
    <row r="4237" ht="14.25" customHeight="1"/>
    <row r="4238" ht="14.25" customHeight="1"/>
    <row r="4239" ht="14.25" customHeight="1"/>
    <row r="4240" ht="14.25" customHeight="1"/>
    <row r="4241" ht="14.25" customHeight="1"/>
    <row r="4242" ht="14.25" customHeight="1"/>
    <row r="4243" ht="14.25" customHeight="1"/>
    <row r="4244" ht="14.25" customHeight="1"/>
    <row r="4245" ht="14.25" customHeight="1"/>
    <row r="4246" ht="14.25" customHeight="1"/>
    <row r="4247" ht="14.25" customHeight="1"/>
    <row r="4248" ht="14.25" customHeight="1"/>
    <row r="4249" ht="14.25" customHeight="1"/>
    <row r="4250" ht="14.25" customHeight="1"/>
    <row r="4251" ht="14.25" customHeight="1"/>
    <row r="4252" ht="14.25" customHeight="1"/>
    <row r="4253" ht="14.25" customHeight="1"/>
    <row r="4254" ht="14.25" customHeight="1"/>
    <row r="4255" ht="14.25" customHeight="1"/>
    <row r="4256" ht="14.25" customHeight="1"/>
    <row r="4257" ht="14.25" customHeight="1"/>
    <row r="4258" ht="14.25" customHeight="1"/>
    <row r="4259" ht="14.25" customHeight="1"/>
    <row r="4260" ht="14.25" customHeight="1"/>
    <row r="4261" ht="14.25" customHeight="1"/>
    <row r="4262" ht="14.25" customHeight="1"/>
    <row r="4263" ht="14.25" customHeight="1"/>
    <row r="4264" ht="14.25" customHeight="1"/>
    <row r="4265" ht="14.25" customHeight="1"/>
    <row r="4266" ht="14.25" customHeight="1"/>
    <row r="4267" ht="14.25" customHeight="1"/>
    <row r="4268" ht="14.25" customHeight="1"/>
    <row r="4269" ht="14.25" customHeight="1"/>
    <row r="4270" ht="14.25" customHeight="1"/>
    <row r="4271" ht="14.25" customHeight="1"/>
    <row r="4272" ht="14.25" customHeight="1"/>
    <row r="4273" ht="14.25" customHeight="1"/>
    <row r="4274" ht="14.25" customHeight="1"/>
    <row r="4275" ht="14.25" customHeight="1"/>
    <row r="4276" ht="14.25" customHeight="1"/>
    <row r="4277" ht="14.25" customHeight="1"/>
    <row r="4278" ht="14.25" customHeight="1"/>
    <row r="4279" ht="14.25" customHeight="1"/>
    <row r="4280" ht="14.25" customHeight="1"/>
    <row r="4281" ht="14.25" customHeight="1"/>
    <row r="4282" ht="14.25" customHeight="1"/>
    <row r="4283" ht="14.25" customHeight="1"/>
    <row r="4284" ht="14.25" customHeight="1"/>
    <row r="4285" ht="14.25" customHeight="1"/>
    <row r="4286" ht="14.25" customHeight="1"/>
    <row r="4287" ht="14.25" customHeight="1"/>
    <row r="4288" ht="14.25" customHeight="1"/>
    <row r="4289" ht="14.25" customHeight="1"/>
    <row r="4290" ht="14.25" customHeight="1"/>
    <row r="4291" ht="14.25" customHeight="1"/>
    <row r="4292" ht="14.25" customHeight="1"/>
    <row r="4293" ht="14.25" customHeight="1"/>
    <row r="4294" ht="14.25" customHeight="1"/>
    <row r="4295" ht="14.25" customHeight="1"/>
    <row r="4296" ht="14.25" customHeight="1"/>
    <row r="4297" ht="14.25" customHeight="1"/>
    <row r="4298" ht="14.25" customHeight="1"/>
    <row r="4299" ht="14.25" customHeight="1"/>
    <row r="4300" ht="14.25" customHeight="1"/>
    <row r="4301" ht="14.25" customHeight="1"/>
    <row r="4302" ht="14.25" customHeight="1"/>
    <row r="4303" ht="14.25" customHeight="1"/>
    <row r="4304" ht="14.25" customHeight="1"/>
    <row r="4305" ht="14.25" customHeight="1"/>
    <row r="4306" ht="14.25" customHeight="1"/>
    <row r="4307" ht="14.25" customHeight="1"/>
    <row r="4308" ht="14.25" customHeight="1"/>
    <row r="4309" ht="14.25" customHeight="1"/>
    <row r="4310" ht="14.25" customHeight="1"/>
    <row r="4311" ht="14.25" customHeight="1"/>
    <row r="4312" ht="14.25" customHeight="1"/>
    <row r="4313" ht="14.25" customHeight="1"/>
    <row r="4314" ht="14.25" customHeight="1"/>
    <row r="4315" ht="14.25" customHeight="1"/>
    <row r="4316" ht="14.25" customHeight="1"/>
    <row r="4317" ht="14.25" customHeight="1"/>
    <row r="4318" ht="14.25" customHeight="1"/>
    <row r="4319" ht="14.25" customHeight="1"/>
    <row r="4320" ht="14.25" customHeight="1"/>
    <row r="4321" ht="14.25" customHeight="1"/>
    <row r="4322" ht="14.25" customHeight="1"/>
    <row r="4323" ht="14.25" customHeight="1"/>
    <row r="4324" ht="14.25" customHeight="1"/>
    <row r="4325" ht="14.25" customHeight="1"/>
    <row r="4326" ht="14.25" customHeight="1"/>
    <row r="4327" ht="14.25" customHeight="1"/>
    <row r="4328" ht="14.25" customHeight="1"/>
    <row r="4329" ht="14.25" customHeight="1"/>
    <row r="4330" ht="14.25" customHeight="1"/>
    <row r="4331" ht="14.25" customHeight="1"/>
    <row r="4332" ht="14.25" customHeight="1"/>
    <row r="4333" ht="14.25" customHeight="1"/>
    <row r="4334" ht="14.25" customHeight="1"/>
    <row r="4335" ht="14.25" customHeight="1"/>
    <row r="4336" ht="14.25" customHeight="1"/>
    <row r="4337" ht="14.25" customHeight="1"/>
    <row r="4338" ht="14.25" customHeight="1"/>
    <row r="4339" ht="14.25" customHeight="1"/>
    <row r="4340" ht="14.25" customHeight="1"/>
    <row r="4341" ht="14.25" customHeight="1"/>
    <row r="4342" ht="14.25" customHeight="1"/>
    <row r="4343" ht="14.25" customHeight="1"/>
    <row r="4344" ht="14.25" customHeight="1"/>
    <row r="4345" ht="14.25" customHeight="1"/>
    <row r="4346" ht="14.25" customHeight="1"/>
    <row r="4347" ht="14.25" customHeight="1"/>
    <row r="4348" ht="14.25" customHeight="1"/>
    <row r="4349" ht="14.25" customHeight="1"/>
    <row r="4350" ht="14.25" customHeight="1"/>
    <row r="4351" ht="14.25" customHeight="1"/>
    <row r="4352" ht="14.25" customHeight="1"/>
    <row r="4353" ht="14.25" customHeight="1"/>
    <row r="4354" ht="14.25" customHeight="1"/>
    <row r="4355" ht="14.25" customHeight="1"/>
    <row r="4356" ht="14.25" customHeight="1"/>
    <row r="4357" ht="14.25" customHeight="1"/>
    <row r="4358" ht="14.25" customHeight="1"/>
    <row r="4359" ht="14.25" customHeight="1"/>
    <row r="4360" ht="14.25" customHeight="1"/>
    <row r="4361" ht="14.25" customHeight="1"/>
    <row r="4362" ht="14.25" customHeight="1"/>
    <row r="4363" ht="14.25" customHeight="1"/>
    <row r="4364" ht="14.25" customHeight="1"/>
    <row r="4365" ht="14.25" customHeight="1"/>
    <row r="4366" ht="14.25" customHeight="1"/>
    <row r="4367" ht="14.25" customHeight="1"/>
    <row r="4368" ht="14.25" customHeight="1"/>
    <row r="4369" ht="14.25" customHeight="1"/>
    <row r="4370" ht="14.25" customHeight="1"/>
    <row r="4371" ht="14.25" customHeight="1"/>
    <row r="4372" ht="14.25" customHeight="1"/>
    <row r="4373" ht="14.25" customHeight="1"/>
    <row r="4374" ht="14.25" customHeight="1"/>
    <row r="4375" ht="14.25" customHeight="1"/>
    <row r="4376" ht="14.25" customHeight="1"/>
    <row r="4377" ht="14.25" customHeight="1"/>
    <row r="4378" ht="14.25" customHeight="1"/>
    <row r="4379" ht="14.25" customHeight="1"/>
    <row r="4380" ht="14.25" customHeight="1"/>
    <row r="4381" ht="14.25" customHeight="1"/>
    <row r="4382" ht="14.25" customHeight="1"/>
    <row r="4383" ht="14.25" customHeight="1"/>
    <row r="4384" ht="14.25" customHeight="1"/>
    <row r="4385" ht="14.25" customHeight="1"/>
    <row r="4386" ht="14.25" customHeight="1"/>
    <row r="4387" ht="14.25" customHeight="1"/>
    <row r="4388" ht="14.25" customHeight="1"/>
    <row r="4389" ht="14.25" customHeight="1"/>
    <row r="4390" ht="14.25" customHeight="1"/>
    <row r="4391" ht="14.25" customHeight="1"/>
    <row r="4392" ht="14.25" customHeight="1"/>
    <row r="4393" ht="14.25" customHeight="1"/>
    <row r="4394" ht="14.25" customHeight="1"/>
    <row r="4395" ht="14.25" customHeight="1"/>
    <row r="4396" ht="14.25" customHeight="1"/>
    <row r="4397" ht="14.25" customHeight="1"/>
    <row r="4398" ht="14.25" customHeight="1"/>
    <row r="4399" ht="14.25" customHeight="1"/>
    <row r="4400" ht="14.25" customHeight="1"/>
    <row r="4401" ht="14.25" customHeight="1"/>
    <row r="4402" ht="14.25" customHeight="1"/>
    <row r="4403" ht="14.25" customHeight="1"/>
    <row r="4404" ht="14.25" customHeight="1"/>
    <row r="4405" ht="14.25" customHeight="1"/>
    <row r="4406" ht="14.25" customHeight="1"/>
    <row r="4407" ht="14.25" customHeight="1"/>
    <row r="4408" ht="14.25" customHeight="1"/>
    <row r="4409" ht="14.25" customHeight="1"/>
    <row r="4410" ht="14.25" customHeight="1"/>
    <row r="4411" ht="14.25" customHeight="1"/>
    <row r="4412" ht="14.25" customHeight="1"/>
    <row r="4413" ht="14.25" customHeight="1"/>
    <row r="4414" ht="14.25" customHeight="1"/>
    <row r="4415" ht="14.25" customHeight="1"/>
    <row r="4416" ht="14.25" customHeight="1"/>
    <row r="4417" ht="14.25" customHeight="1"/>
    <row r="4418" ht="14.25" customHeight="1"/>
    <row r="4419" ht="14.25" customHeight="1"/>
    <row r="4420" ht="14.25" customHeight="1"/>
    <row r="4421" ht="14.25" customHeight="1"/>
    <row r="4422" ht="14.25" customHeight="1"/>
    <row r="4423" ht="14.25" customHeight="1"/>
    <row r="4424" ht="14.25" customHeight="1"/>
    <row r="4425" ht="14.25" customHeight="1"/>
    <row r="4426" ht="14.25" customHeight="1"/>
    <row r="4427" ht="14.25" customHeight="1"/>
    <row r="4428" ht="14.25" customHeight="1"/>
    <row r="4429" ht="14.25" customHeight="1"/>
    <row r="4430" ht="14.25" customHeight="1"/>
    <row r="4431" ht="14.25" customHeight="1"/>
    <row r="4432" ht="14.25" customHeight="1"/>
    <row r="4433" ht="14.25" customHeight="1"/>
    <row r="4434" ht="14.25" customHeight="1"/>
    <row r="4435" ht="14.25" customHeight="1"/>
    <row r="4436" ht="14.25" customHeight="1"/>
    <row r="4437" ht="14.25" customHeight="1"/>
    <row r="4438" ht="14.25" customHeight="1"/>
    <row r="4439" ht="14.25" customHeight="1"/>
    <row r="4440" ht="14.25" customHeight="1"/>
    <row r="4441" ht="14.25" customHeight="1"/>
    <row r="4442" ht="14.25" customHeight="1"/>
    <row r="4443" ht="14.25" customHeight="1"/>
    <row r="4444" ht="14.25" customHeight="1"/>
    <row r="4445" ht="14.25" customHeight="1"/>
    <row r="4446" ht="14.25" customHeight="1"/>
    <row r="4447" ht="14.25" customHeight="1"/>
    <row r="4448" ht="14.25" customHeight="1"/>
    <row r="4449" ht="14.25" customHeight="1"/>
    <row r="4450" ht="14.25" customHeight="1"/>
    <row r="4451" ht="14.25" customHeight="1"/>
    <row r="4452" ht="14.25" customHeight="1"/>
    <row r="4453" ht="14.25" customHeight="1"/>
    <row r="4454" ht="14.25" customHeight="1"/>
    <row r="4455" ht="14.25" customHeight="1"/>
    <row r="4456" ht="14.25" customHeight="1"/>
    <row r="4457" ht="14.25" customHeight="1"/>
    <row r="4458" ht="14.25" customHeight="1"/>
    <row r="4459" ht="14.25" customHeight="1"/>
    <row r="4460" ht="14.25" customHeight="1"/>
    <row r="4461" ht="14.25" customHeight="1"/>
    <row r="4462" ht="14.25" customHeight="1"/>
    <row r="4463" ht="14.25" customHeight="1"/>
    <row r="4464" ht="14.25" customHeight="1"/>
    <row r="4465" ht="14.25" customHeight="1"/>
    <row r="4466" ht="14.25" customHeight="1"/>
    <row r="4467" ht="14.25" customHeight="1"/>
    <row r="4468" ht="14.25" customHeight="1"/>
    <row r="4469" ht="14.25" customHeight="1"/>
    <row r="4470" ht="14.25" customHeight="1"/>
    <row r="4471" ht="14.25" customHeight="1"/>
    <row r="4472" ht="14.25" customHeight="1"/>
    <row r="4473" ht="14.25" customHeight="1"/>
    <row r="4474" ht="14.25" customHeight="1"/>
    <row r="4475" ht="14.25" customHeight="1"/>
    <row r="4476" ht="14.25" customHeight="1"/>
    <row r="4477" ht="14.25" customHeight="1"/>
    <row r="4478" ht="14.25" customHeight="1"/>
    <row r="4479" ht="14.25" customHeight="1"/>
    <row r="4480" ht="14.25" customHeight="1"/>
    <row r="4481" ht="14.25" customHeight="1"/>
    <row r="4482" ht="14.25" customHeight="1"/>
    <row r="4483" ht="14.25" customHeight="1"/>
    <row r="4484" ht="14.25" customHeight="1"/>
    <row r="4485" ht="14.25" customHeight="1"/>
    <row r="4486" ht="14.25" customHeight="1"/>
    <row r="4487" ht="14.25" customHeight="1"/>
    <row r="4488" ht="14.25" customHeight="1"/>
    <row r="4489" ht="14.25" customHeight="1"/>
    <row r="4490" ht="14.25" customHeight="1"/>
    <row r="4491" ht="14.25" customHeight="1"/>
    <row r="4492" ht="14.25" customHeight="1"/>
    <row r="4493" ht="14.25" customHeight="1"/>
    <row r="4494" ht="14.25" customHeight="1"/>
    <row r="4495" ht="14.25" customHeight="1"/>
    <row r="4496" ht="14.25" customHeight="1"/>
    <row r="4497" ht="14.25" customHeight="1"/>
    <row r="4498" ht="14.25" customHeight="1"/>
    <row r="4499" ht="14.25" customHeight="1"/>
    <row r="4500" ht="14.25" customHeight="1"/>
    <row r="4501" ht="14.25" customHeight="1"/>
    <row r="4502" ht="14.25" customHeight="1"/>
    <row r="4503" ht="14.25" customHeight="1"/>
    <row r="4504" ht="14.25" customHeight="1"/>
    <row r="4505" ht="14.25" customHeight="1"/>
    <row r="4506" ht="14.25" customHeight="1"/>
    <row r="4507" ht="14.25" customHeight="1"/>
    <row r="4508" ht="14.25" customHeight="1"/>
    <row r="4509" ht="14.25" customHeight="1"/>
    <row r="4510" ht="14.25" customHeight="1"/>
    <row r="4511" ht="14.25" customHeight="1"/>
    <row r="4512" ht="14.25" customHeight="1"/>
    <row r="4513" ht="14.25" customHeight="1"/>
    <row r="4514" ht="14.25" customHeight="1"/>
    <row r="4515" ht="14.25" customHeight="1"/>
    <row r="4516" ht="14.25" customHeight="1"/>
    <row r="4517" ht="14.25" customHeight="1"/>
    <row r="4518" ht="14.25" customHeight="1"/>
    <row r="4519" ht="14.25" customHeight="1"/>
    <row r="4520" ht="14.25" customHeight="1"/>
    <row r="4521" ht="14.25" customHeight="1"/>
    <row r="4522" ht="14.25" customHeight="1"/>
    <row r="4523" ht="14.25" customHeight="1"/>
    <row r="4524" ht="14.25" customHeight="1"/>
    <row r="4525" ht="14.25" customHeight="1"/>
    <row r="4526" ht="14.25" customHeight="1"/>
    <row r="4527" ht="14.25" customHeight="1"/>
    <row r="4528" ht="14.25" customHeight="1"/>
    <row r="4529" ht="14.25" customHeight="1"/>
    <row r="4530" ht="14.25" customHeight="1"/>
    <row r="4531" ht="14.25" customHeight="1"/>
    <row r="4532" ht="14.25" customHeight="1"/>
    <row r="4533" ht="14.25" customHeight="1"/>
    <row r="4534" ht="14.25" customHeight="1"/>
    <row r="4535" ht="14.25" customHeight="1"/>
    <row r="4536" ht="14.25" customHeight="1"/>
    <row r="4537" ht="14.25" customHeight="1"/>
    <row r="4538" ht="14.25" customHeight="1"/>
    <row r="4539" ht="14.25" customHeight="1"/>
    <row r="4540" ht="14.25" customHeight="1"/>
    <row r="4541" ht="14.25" customHeight="1"/>
    <row r="4542" ht="14.25" customHeight="1"/>
    <row r="4543" ht="14.25" customHeight="1"/>
    <row r="4544" ht="14.25" customHeight="1"/>
    <row r="4545" ht="14.25" customHeight="1"/>
    <row r="4546" ht="14.25" customHeight="1"/>
    <row r="4547" ht="14.25" customHeight="1"/>
    <row r="4548" ht="14.25" customHeight="1"/>
    <row r="4549" ht="14.25" customHeight="1"/>
    <row r="4550" ht="14.25" customHeight="1"/>
    <row r="4551" ht="14.25" customHeight="1"/>
    <row r="4552" ht="14.25" customHeight="1"/>
    <row r="4553" ht="14.25" customHeight="1"/>
    <row r="4554" ht="14.25" customHeight="1"/>
    <row r="4555" ht="14.25" customHeight="1"/>
    <row r="4556" ht="14.25" customHeight="1"/>
    <row r="4557" ht="14.25" customHeight="1"/>
    <row r="4558" ht="14.25" customHeight="1"/>
    <row r="4559" ht="14.25" customHeight="1"/>
    <row r="4560" ht="14.25" customHeight="1"/>
    <row r="4561" ht="14.25" customHeight="1"/>
    <row r="4562" ht="14.25" customHeight="1"/>
    <row r="4563" ht="14.25" customHeight="1"/>
    <row r="4564" ht="14.25" customHeight="1"/>
    <row r="4565" ht="14.25" customHeight="1"/>
    <row r="4566" ht="14.25" customHeight="1"/>
    <row r="4567" ht="14.25" customHeight="1"/>
    <row r="4568" ht="14.25" customHeight="1"/>
    <row r="4569" ht="14.25" customHeight="1"/>
    <row r="4570" ht="14.25" customHeight="1"/>
    <row r="4571" ht="14.25" customHeight="1"/>
    <row r="4572" ht="14.25" customHeight="1"/>
    <row r="4573" ht="14.25" customHeight="1"/>
    <row r="4574" ht="14.25" customHeight="1"/>
    <row r="4575" ht="14.25" customHeight="1"/>
    <row r="4576" ht="14.25" customHeight="1"/>
    <row r="4577" ht="14.25" customHeight="1"/>
    <row r="4578" ht="14.25" customHeight="1"/>
    <row r="4579" ht="14.25" customHeight="1"/>
    <row r="4580" ht="14.25" customHeight="1"/>
    <row r="4581" ht="14.25" customHeight="1"/>
    <row r="4582" ht="14.25" customHeight="1"/>
    <row r="4583" ht="14.25" customHeight="1"/>
    <row r="4584" ht="14.25" customHeight="1"/>
    <row r="4585" ht="14.25" customHeight="1"/>
    <row r="4586" ht="14.25" customHeight="1"/>
    <row r="4587" ht="14.25" customHeight="1"/>
    <row r="4588" ht="14.25" customHeight="1"/>
    <row r="4589" ht="14.25" customHeight="1"/>
    <row r="4590" ht="14.25" customHeight="1"/>
    <row r="4591" ht="14.25" customHeight="1"/>
    <row r="4592" ht="14.25" customHeight="1"/>
    <row r="4593" ht="14.25" customHeight="1"/>
    <row r="4594" ht="14.25" customHeight="1"/>
    <row r="4595" ht="14.25" customHeight="1"/>
    <row r="4596" ht="14.25" customHeight="1"/>
    <row r="4597" ht="14.25" customHeight="1"/>
    <row r="4598" ht="14.25" customHeight="1"/>
    <row r="4599" ht="14.25" customHeight="1"/>
    <row r="4600" ht="14.25" customHeight="1"/>
    <row r="4601" ht="14.25" customHeight="1"/>
    <row r="4602" ht="14.25" customHeight="1"/>
    <row r="4603" ht="14.25" customHeight="1"/>
    <row r="4604" ht="14.25" customHeight="1"/>
    <row r="4605" ht="14.25" customHeight="1"/>
    <row r="4606" ht="14.25" customHeight="1"/>
    <row r="4607" ht="14.25" customHeight="1"/>
    <row r="4608" ht="14.25" customHeight="1"/>
    <row r="4609" ht="14.25" customHeight="1"/>
    <row r="4610" ht="14.25" customHeight="1"/>
    <row r="4611" ht="14.25" customHeight="1"/>
    <row r="4612" ht="14.25" customHeight="1"/>
    <row r="4613" ht="14.25" customHeight="1"/>
    <row r="4614" ht="14.25" customHeight="1"/>
    <row r="4615" ht="14.25" customHeight="1"/>
    <row r="4616" ht="14.25" customHeight="1"/>
    <row r="4617" ht="14.25" customHeight="1"/>
    <row r="4618" ht="14.25" customHeight="1"/>
    <row r="4619" ht="14.25" customHeight="1"/>
    <row r="4620" ht="14.25" customHeight="1"/>
    <row r="4621" ht="14.25" customHeight="1"/>
    <row r="4622" ht="14.25" customHeight="1"/>
    <row r="4623" ht="14.25" customHeight="1"/>
    <row r="4624" ht="14.25" customHeight="1"/>
    <row r="4625" ht="14.25" customHeight="1"/>
    <row r="4626" ht="14.25" customHeight="1"/>
    <row r="4627" ht="14.25" customHeight="1"/>
    <row r="4628" ht="14.25" customHeight="1"/>
    <row r="4629" ht="14.25" customHeight="1"/>
    <row r="4630" ht="14.25" customHeight="1"/>
    <row r="4631" ht="14.25" customHeight="1"/>
    <row r="4632" ht="14.25" customHeight="1"/>
    <row r="4633" ht="14.25" customHeight="1"/>
    <row r="4634" ht="14.25" customHeight="1"/>
    <row r="4635" ht="14.25" customHeight="1"/>
    <row r="4636" ht="14.25" customHeight="1"/>
    <row r="4637" ht="14.25" customHeight="1"/>
    <row r="4638" ht="14.25" customHeight="1"/>
    <row r="4639" ht="14.25" customHeight="1"/>
    <row r="4640" ht="14.25" customHeight="1"/>
    <row r="4641" ht="14.25" customHeight="1"/>
    <row r="4642" ht="14.25" customHeight="1"/>
    <row r="4643" ht="14.25" customHeight="1"/>
    <row r="4644" ht="14.25" customHeight="1"/>
    <row r="4645" ht="14.25" customHeight="1"/>
    <row r="4646" ht="14.25" customHeight="1"/>
    <row r="4647" ht="14.25" customHeight="1"/>
    <row r="4648" ht="14.25" customHeight="1"/>
    <row r="4649" ht="14.25" customHeight="1"/>
    <row r="4650" ht="14.25" customHeight="1"/>
    <row r="4651" ht="14.25" customHeight="1"/>
    <row r="4652" ht="14.25" customHeight="1"/>
    <row r="4653" ht="14.25" customHeight="1"/>
    <row r="4654" ht="14.25" customHeight="1"/>
    <row r="4655" ht="14.25" customHeight="1"/>
    <row r="4656" ht="14.25" customHeight="1"/>
    <row r="4657" ht="14.25" customHeight="1"/>
    <row r="4658" ht="14.25" customHeight="1"/>
    <row r="4659" ht="14.25" customHeight="1"/>
    <row r="4660" ht="14.25" customHeight="1"/>
    <row r="4661" ht="14.25" customHeight="1"/>
    <row r="4662" ht="14.25" customHeight="1"/>
    <row r="4663" ht="14.25" customHeight="1"/>
    <row r="4664" ht="14.25" customHeight="1"/>
    <row r="4665" ht="14.25" customHeight="1"/>
    <row r="4666" ht="14.25" customHeight="1"/>
    <row r="4667" ht="14.25" customHeight="1"/>
    <row r="4668" ht="14.25" customHeight="1"/>
    <row r="4669" ht="14.25" customHeight="1"/>
    <row r="4670" ht="14.25" customHeight="1"/>
    <row r="4671" ht="14.25" customHeight="1"/>
    <row r="4672" ht="14.25" customHeight="1"/>
    <row r="4673" ht="14.25" customHeight="1"/>
    <row r="4674" ht="14.25" customHeight="1"/>
    <row r="4675" ht="14.25" customHeight="1"/>
    <row r="4676" ht="14.25" customHeight="1"/>
    <row r="4677" ht="14.25" customHeight="1"/>
    <row r="4678" ht="14.25" customHeight="1"/>
    <row r="4679" ht="14.25" customHeight="1"/>
    <row r="4680" ht="14.25" customHeight="1"/>
    <row r="4681" ht="14.25" customHeight="1"/>
    <row r="4682" ht="14.25" customHeight="1"/>
    <row r="4683" ht="14.25" customHeight="1"/>
    <row r="4684" ht="14.25" customHeight="1"/>
    <row r="4685" ht="14.25" customHeight="1"/>
    <row r="4686" ht="14.25" customHeight="1"/>
    <row r="4687" ht="14.25" customHeight="1"/>
    <row r="4688" ht="14.25" customHeight="1"/>
    <row r="4689" ht="14.25" customHeight="1"/>
    <row r="4690" ht="14.25" customHeight="1"/>
    <row r="4691" ht="14.25" customHeight="1"/>
    <row r="4692" ht="14.25" customHeight="1"/>
    <row r="4693" ht="14.25" customHeight="1"/>
    <row r="4694" ht="14.25" customHeight="1"/>
    <row r="4695" ht="14.25" customHeight="1"/>
    <row r="4696" ht="14.25" customHeight="1"/>
    <row r="4697" ht="14.25" customHeight="1"/>
    <row r="4698" ht="14.25" customHeight="1"/>
    <row r="4699" ht="14.25" customHeight="1"/>
    <row r="4700" ht="14.25" customHeight="1"/>
    <row r="4701" ht="14.25" customHeight="1"/>
    <row r="4702" ht="14.25" customHeight="1"/>
    <row r="4703" ht="14.25" customHeight="1"/>
    <row r="4704" ht="14.25" customHeight="1"/>
    <row r="4705" ht="14.25" customHeight="1"/>
    <row r="4706" ht="14.25" customHeight="1"/>
    <row r="4707" ht="14.25" customHeight="1"/>
    <row r="4708" ht="14.25" customHeight="1"/>
    <row r="4709" ht="14.25" customHeight="1"/>
    <row r="4710" ht="14.25" customHeight="1"/>
    <row r="4711" ht="14.25" customHeight="1"/>
    <row r="4712" ht="14.25" customHeight="1"/>
    <row r="4713" ht="14.25" customHeight="1"/>
    <row r="4714" ht="14.25" customHeight="1"/>
    <row r="4715" ht="14.25" customHeight="1"/>
    <row r="4716" ht="14.25" customHeight="1"/>
    <row r="4717" ht="14.25" customHeight="1"/>
    <row r="4718" ht="14.25" customHeight="1"/>
    <row r="4719" ht="14.25" customHeight="1"/>
    <row r="4720" ht="14.25" customHeight="1"/>
    <row r="4721" ht="14.25" customHeight="1"/>
    <row r="4722" ht="14.25" customHeight="1"/>
    <row r="4723" ht="14.25" customHeight="1"/>
    <row r="4724" ht="14.25" customHeight="1"/>
    <row r="4725" ht="14.25" customHeight="1"/>
    <row r="4726" ht="14.25" customHeight="1"/>
    <row r="4727" ht="14.25" customHeight="1"/>
    <row r="4728" ht="14.25" customHeight="1"/>
    <row r="4729" ht="14.25" customHeight="1"/>
    <row r="4730" ht="14.25" customHeight="1"/>
    <row r="4731" ht="14.25" customHeight="1"/>
    <row r="4732" ht="14.25" customHeight="1"/>
    <row r="4733" ht="14.25" customHeight="1"/>
    <row r="4734" ht="14.25" customHeight="1"/>
    <row r="4735" ht="14.25" customHeight="1"/>
    <row r="4736" ht="14.25" customHeight="1"/>
    <row r="4737" ht="14.25" customHeight="1"/>
    <row r="4738" ht="14.25" customHeight="1"/>
    <row r="4739" ht="14.25" customHeight="1"/>
    <row r="4740" ht="14.25" customHeight="1"/>
    <row r="4741" ht="14.25" customHeight="1"/>
    <row r="4742" ht="14.25" customHeight="1"/>
    <row r="4743" ht="14.25" customHeight="1"/>
    <row r="4744" ht="14.25" customHeight="1"/>
    <row r="4745" ht="14.25" customHeight="1"/>
    <row r="4746" ht="14.25" customHeight="1"/>
    <row r="4747" ht="14.25" customHeight="1"/>
    <row r="4748" ht="14.25" customHeight="1"/>
    <row r="4749" ht="14.25" customHeight="1"/>
    <row r="4750" ht="14.25" customHeight="1"/>
    <row r="4751" ht="14.25" customHeight="1"/>
    <row r="4752" ht="14.25" customHeight="1"/>
    <row r="4753" ht="14.25" customHeight="1"/>
    <row r="4754" ht="14.25" customHeight="1"/>
    <row r="4755" ht="14.25" customHeight="1"/>
    <row r="4756" ht="14.25" customHeight="1"/>
    <row r="4757" ht="14.25" customHeight="1"/>
    <row r="4758" ht="14.25" customHeight="1"/>
    <row r="4759" ht="14.25" customHeight="1"/>
    <row r="4760" ht="14.25" customHeight="1"/>
    <row r="4761" ht="14.25" customHeight="1"/>
    <row r="4762" ht="14.25" customHeight="1"/>
    <row r="4763" ht="14.25" customHeight="1"/>
    <row r="4764" ht="14.25" customHeight="1"/>
    <row r="4765" ht="14.25" customHeight="1"/>
    <row r="4766" ht="14.25" customHeight="1"/>
    <row r="4767" ht="14.25" customHeight="1"/>
    <row r="4768" ht="14.25" customHeight="1"/>
    <row r="4769" ht="14.25" customHeight="1"/>
    <row r="4770" ht="14.25" customHeight="1"/>
    <row r="4771" ht="14.25" customHeight="1"/>
    <row r="4772" ht="14.25" customHeight="1"/>
    <row r="4773" ht="14.25" customHeight="1"/>
    <row r="4774" ht="14.25" customHeight="1"/>
    <row r="4775" ht="14.25" customHeight="1"/>
    <row r="4776" ht="14.25" customHeight="1"/>
    <row r="4777" ht="14.25" customHeight="1"/>
    <row r="4778" ht="14.25" customHeight="1"/>
    <row r="4779" ht="14.25" customHeight="1"/>
    <row r="4780" ht="14.25" customHeight="1"/>
    <row r="4781" ht="14.25" customHeight="1"/>
    <row r="4782" ht="14.25" customHeight="1"/>
    <row r="4783" ht="14.25" customHeight="1"/>
    <row r="4784" ht="14.25" customHeight="1"/>
    <row r="4785" ht="14.25" customHeight="1"/>
    <row r="4786" ht="14.25" customHeight="1"/>
    <row r="4787" ht="14.25" customHeight="1"/>
    <row r="4788" ht="14.25" customHeight="1"/>
    <row r="4789" ht="14.25" customHeight="1"/>
    <row r="4790" ht="14.25" customHeight="1"/>
    <row r="4791" ht="14.25" customHeight="1"/>
    <row r="4792" ht="14.25" customHeight="1"/>
    <row r="4793" ht="14.25" customHeight="1"/>
    <row r="4794" ht="14.25" customHeight="1"/>
    <row r="4795" ht="14.25" customHeight="1"/>
    <row r="4796" ht="14.25" customHeight="1"/>
    <row r="4797" ht="14.25" customHeight="1"/>
    <row r="4798" ht="14.25" customHeight="1"/>
    <row r="4799" ht="14.25" customHeight="1"/>
    <row r="4800" ht="14.25" customHeight="1"/>
    <row r="4801" ht="14.25" customHeight="1"/>
    <row r="4802" ht="14.25" customHeight="1"/>
    <row r="4803" ht="14.25" customHeight="1"/>
    <row r="4804" ht="14.25" customHeight="1"/>
    <row r="4805" ht="14.25" customHeight="1"/>
    <row r="4806" ht="14.25" customHeight="1"/>
    <row r="4807" ht="14.25" customHeight="1"/>
    <row r="4808" ht="14.25" customHeight="1"/>
    <row r="4809" ht="14.25" customHeight="1"/>
    <row r="4810" ht="14.25" customHeight="1"/>
    <row r="4811" ht="14.25" customHeight="1"/>
    <row r="4812" ht="14.25" customHeight="1"/>
    <row r="4813" ht="14.25" customHeight="1"/>
    <row r="4814" ht="14.25" customHeight="1"/>
    <row r="4815" ht="14.25" customHeight="1"/>
    <row r="4816" ht="14.25" customHeight="1"/>
    <row r="4817" ht="14.25" customHeight="1"/>
    <row r="4818" ht="14.25" customHeight="1"/>
    <row r="4819" ht="14.25" customHeight="1"/>
    <row r="4820" ht="14.25" customHeight="1"/>
    <row r="4821" ht="14.25" customHeight="1"/>
    <row r="4822" ht="14.25" customHeight="1"/>
    <row r="4823" ht="14.25" customHeight="1"/>
    <row r="4824" ht="14.25" customHeight="1"/>
    <row r="4825" ht="14.25" customHeight="1"/>
    <row r="4826" ht="14.25" customHeight="1"/>
    <row r="4827" ht="14.25" customHeight="1"/>
    <row r="4828" ht="14.25" customHeight="1"/>
    <row r="4829" ht="14.25" customHeight="1"/>
    <row r="4830" ht="14.25" customHeight="1"/>
    <row r="4831" ht="14.25" customHeight="1"/>
    <row r="4832" ht="14.25" customHeight="1"/>
    <row r="4833" ht="14.25" customHeight="1"/>
    <row r="4834" ht="14.25" customHeight="1"/>
    <row r="4835" ht="14.25" customHeight="1"/>
    <row r="4836" ht="14.25" customHeight="1"/>
    <row r="4837" ht="14.25" customHeight="1"/>
    <row r="4838" ht="14.25" customHeight="1"/>
    <row r="4839" ht="14.25" customHeight="1"/>
    <row r="4840" ht="14.25" customHeight="1"/>
    <row r="4841" ht="14.25" customHeight="1"/>
    <row r="4842" ht="14.25" customHeight="1"/>
    <row r="4843" ht="14.25" customHeight="1"/>
    <row r="4844" ht="14.25" customHeight="1"/>
    <row r="4845" ht="14.25" customHeight="1"/>
    <row r="4846" ht="14.25" customHeight="1"/>
    <row r="4847" ht="14.25" customHeight="1"/>
    <row r="4848" ht="14.25" customHeight="1"/>
    <row r="4849" ht="14.25" customHeight="1"/>
    <row r="4850" ht="14.25" customHeight="1"/>
    <row r="4851" ht="14.25" customHeight="1"/>
    <row r="4852" ht="14.25" customHeight="1"/>
    <row r="4853" ht="14.25" customHeight="1"/>
    <row r="4854" ht="14.25" customHeight="1"/>
    <row r="4855" ht="14.25" customHeight="1"/>
    <row r="4856" ht="14.25" customHeight="1"/>
    <row r="4857" ht="14.25" customHeight="1"/>
    <row r="4858" ht="14.25" customHeight="1"/>
    <row r="4859" ht="14.25" customHeight="1"/>
    <row r="4860" ht="14.25" customHeight="1"/>
    <row r="4861" ht="14.25" customHeight="1"/>
    <row r="4862" ht="14.25" customHeight="1"/>
    <row r="4863" ht="14.25" customHeight="1"/>
    <row r="4864" ht="14.25" customHeight="1"/>
    <row r="4865" ht="14.25" customHeight="1"/>
    <row r="4866" ht="14.25" customHeight="1"/>
    <row r="4867" ht="14.25" customHeight="1"/>
    <row r="4868" ht="14.25" customHeight="1"/>
    <row r="4869" ht="14.25" customHeight="1"/>
    <row r="4870" ht="14.25" customHeight="1"/>
    <row r="4871" ht="14.25" customHeight="1"/>
    <row r="4872" ht="14.25" customHeight="1"/>
    <row r="4873" ht="14.25" customHeight="1"/>
    <row r="4874" ht="14.25" customHeight="1"/>
    <row r="4875" ht="14.25" customHeight="1"/>
    <row r="4876" ht="14.25" customHeight="1"/>
    <row r="4877" ht="14.25" customHeight="1"/>
    <row r="4878" ht="14.25" customHeight="1"/>
    <row r="4879" ht="14.25" customHeight="1"/>
    <row r="4880" ht="14.25" customHeight="1"/>
    <row r="4881" ht="14.25" customHeight="1"/>
    <row r="4882" ht="14.25" customHeight="1"/>
    <row r="4883" ht="14.25" customHeight="1"/>
    <row r="4884" ht="14.25" customHeight="1"/>
    <row r="4885" ht="14.25" customHeight="1"/>
    <row r="4886" ht="14.25" customHeight="1"/>
    <row r="4887" ht="14.25" customHeight="1"/>
    <row r="4888" ht="14.25" customHeight="1"/>
    <row r="4889" ht="14.25" customHeight="1"/>
    <row r="4890" ht="14.25" customHeight="1"/>
    <row r="4891" ht="14.25" customHeight="1"/>
    <row r="4892" ht="14.25" customHeight="1"/>
    <row r="4893" ht="14.25" customHeight="1"/>
    <row r="4894" ht="14.25" customHeight="1"/>
    <row r="4895" ht="14.25" customHeight="1"/>
    <row r="4896" ht="14.25" customHeight="1"/>
    <row r="4897" ht="14.25" customHeight="1"/>
    <row r="4898" ht="14.25" customHeight="1"/>
    <row r="4899" ht="14.25" customHeight="1"/>
    <row r="4900" ht="14.25" customHeight="1"/>
    <row r="4901" ht="14.25" customHeight="1"/>
    <row r="4902" ht="14.25" customHeight="1"/>
    <row r="4903" ht="14.25" customHeight="1"/>
    <row r="4904" ht="14.25" customHeight="1"/>
    <row r="4905" ht="14.25" customHeight="1"/>
    <row r="4906" ht="14.25" customHeight="1"/>
    <row r="4907" ht="14.25" customHeight="1"/>
    <row r="4908" ht="14.25" customHeight="1"/>
    <row r="4909" ht="14.25" customHeight="1"/>
    <row r="4910" ht="14.25" customHeight="1"/>
    <row r="4911" ht="14.25" customHeight="1"/>
    <row r="4912" ht="14.25" customHeight="1"/>
    <row r="4913" ht="14.25" customHeight="1"/>
    <row r="4914" ht="14.25" customHeight="1"/>
    <row r="4915" ht="14.25" customHeight="1"/>
    <row r="4916" ht="14.25" customHeight="1"/>
    <row r="4917" ht="14.25" customHeight="1"/>
    <row r="4918" ht="14.25" customHeight="1"/>
    <row r="4919" ht="14.25" customHeight="1"/>
    <row r="4920" ht="14.25" customHeight="1"/>
    <row r="4921" ht="14.25" customHeight="1"/>
    <row r="4922" ht="14.25" customHeight="1"/>
    <row r="4923" ht="14.25" customHeight="1"/>
    <row r="4924" ht="14.25" customHeight="1"/>
    <row r="4925" ht="14.25" customHeight="1"/>
    <row r="4926" ht="14.25" customHeight="1"/>
    <row r="4927" ht="14.25" customHeight="1"/>
    <row r="4928" ht="14.25" customHeight="1"/>
    <row r="4929" ht="14.25" customHeight="1"/>
    <row r="4930" ht="14.25" customHeight="1"/>
    <row r="4931" ht="14.25" customHeight="1"/>
    <row r="4932" ht="14.25" customHeight="1"/>
    <row r="4933" ht="14.25" customHeight="1"/>
    <row r="4934" ht="14.25" customHeight="1"/>
    <row r="4935" ht="14.25" customHeight="1"/>
    <row r="4936" ht="14.25" customHeight="1"/>
    <row r="4937" ht="14.25" customHeight="1"/>
    <row r="4938" ht="14.25" customHeight="1"/>
    <row r="4939" ht="14.25" customHeight="1"/>
    <row r="4940" ht="14.25" customHeight="1"/>
    <row r="4941" ht="14.25" customHeight="1"/>
    <row r="4942" ht="14.25" customHeight="1"/>
    <row r="4943" ht="14.25" customHeight="1"/>
    <row r="4944" ht="14.25" customHeight="1"/>
    <row r="4945" ht="14.25" customHeight="1"/>
    <row r="4946" ht="14.25" customHeight="1"/>
    <row r="4947" ht="14.25" customHeight="1"/>
    <row r="4948" ht="14.25" customHeight="1"/>
    <row r="4949" ht="14.25" customHeight="1"/>
    <row r="4950" ht="14.25" customHeight="1"/>
    <row r="4951" ht="14.25" customHeight="1"/>
    <row r="4952" ht="14.25" customHeight="1"/>
    <row r="4953" ht="14.25" customHeight="1"/>
    <row r="4954" ht="14.25" customHeight="1"/>
    <row r="4955" ht="14.25" customHeight="1"/>
    <row r="4956" ht="14.25" customHeight="1"/>
    <row r="4957" ht="14.25" customHeight="1"/>
    <row r="4958" ht="14.25" customHeight="1"/>
    <row r="4959" ht="14.25" customHeight="1"/>
    <row r="4960" ht="14.25" customHeight="1"/>
    <row r="4961" ht="14.25" customHeight="1"/>
    <row r="4962" ht="14.25" customHeight="1"/>
    <row r="4963" ht="14.25" customHeight="1"/>
    <row r="4964" ht="14.25" customHeight="1"/>
    <row r="4965" ht="14.25" customHeight="1"/>
    <row r="4966" ht="14.25" customHeight="1"/>
    <row r="4967" ht="14.25" customHeight="1"/>
    <row r="4968" ht="14.25" customHeight="1"/>
    <row r="4969" ht="14.25" customHeight="1"/>
    <row r="4970" ht="14.25" customHeight="1"/>
    <row r="4971" ht="14.25" customHeight="1"/>
    <row r="4972" ht="14.25" customHeight="1"/>
    <row r="4973" ht="14.25" customHeight="1"/>
    <row r="4974" ht="14.25" customHeight="1"/>
    <row r="4975" ht="14.25" customHeight="1"/>
    <row r="4976" ht="14.25" customHeight="1"/>
    <row r="4977" ht="14.25" customHeight="1"/>
    <row r="4978" ht="14.25" customHeight="1"/>
    <row r="4979" ht="14.25" customHeight="1"/>
    <row r="4980" ht="14.25" customHeight="1"/>
    <row r="4981" ht="14.25" customHeight="1"/>
    <row r="4982" ht="14.25" customHeight="1"/>
    <row r="4983" ht="14.25" customHeight="1"/>
    <row r="4984" ht="14.25" customHeight="1"/>
    <row r="4985" ht="14.25" customHeight="1"/>
    <row r="4986" ht="14.25" customHeight="1"/>
    <row r="4987" ht="14.25" customHeight="1"/>
    <row r="4988" ht="14.25" customHeight="1"/>
    <row r="4989" ht="14.25" customHeight="1"/>
    <row r="4990" ht="14.25" customHeight="1"/>
    <row r="4991" ht="14.25" customHeight="1"/>
    <row r="4992" ht="14.25" customHeight="1"/>
    <row r="4993" ht="14.25" customHeight="1"/>
    <row r="4994" ht="14.25" customHeight="1"/>
    <row r="4995" ht="14.25" customHeight="1"/>
    <row r="4996" ht="14.25" customHeight="1"/>
    <row r="4997" ht="14.25" customHeight="1"/>
    <row r="4998" ht="14.25" customHeight="1"/>
    <row r="4999" ht="14.25" customHeight="1"/>
    <row r="5000" ht="14.25" customHeight="1"/>
    <row r="5001" ht="14.25" customHeight="1"/>
    <row r="5002" ht="14.25" customHeight="1"/>
    <row r="5003" ht="14.25" customHeight="1"/>
    <row r="5004" ht="14.25" customHeight="1"/>
    <row r="5005" ht="14.25" customHeight="1"/>
    <row r="5006" ht="14.25" customHeight="1"/>
    <row r="5007" ht="14.25" customHeight="1"/>
    <row r="5008" ht="14.25" customHeight="1"/>
    <row r="5009" ht="14.25" customHeight="1"/>
    <row r="5010" ht="14.25" customHeight="1"/>
    <row r="5011" ht="14.25" customHeight="1"/>
    <row r="5012" ht="14.25" customHeight="1"/>
    <row r="5013" ht="14.25" customHeight="1"/>
    <row r="5014" ht="14.25" customHeight="1"/>
    <row r="5015" ht="14.25" customHeight="1"/>
    <row r="5016" ht="14.25" customHeight="1"/>
    <row r="5017" ht="14.25" customHeight="1"/>
    <row r="5018" ht="14.25" customHeight="1"/>
    <row r="5019" ht="14.25" customHeight="1"/>
    <row r="5020" ht="14.25" customHeight="1"/>
    <row r="5021" ht="14.25" customHeight="1"/>
    <row r="5022" ht="14.25" customHeight="1"/>
    <row r="5023" ht="14.25" customHeight="1"/>
    <row r="5024" ht="14.25" customHeight="1"/>
    <row r="5025" ht="14.25" customHeight="1"/>
    <row r="5026" ht="14.25" customHeight="1"/>
    <row r="5027" ht="14.25" customHeight="1"/>
    <row r="5028" ht="14.25" customHeight="1"/>
    <row r="5029" ht="14.25" customHeight="1"/>
    <row r="5030" ht="14.25" customHeight="1"/>
    <row r="5031" ht="14.25" customHeight="1"/>
    <row r="5032" ht="14.25" customHeight="1"/>
    <row r="5033" ht="14.25" customHeight="1"/>
    <row r="5034" ht="14.25" customHeight="1"/>
    <row r="5035" ht="14.25" customHeight="1"/>
    <row r="5036" ht="14.25" customHeight="1"/>
    <row r="5037" ht="14.25" customHeight="1"/>
    <row r="5038" ht="14.25" customHeight="1"/>
    <row r="5039" ht="14.25" customHeight="1"/>
    <row r="5040" ht="14.25" customHeight="1"/>
    <row r="5041" ht="14.25" customHeight="1"/>
    <row r="5042" ht="14.25" customHeight="1"/>
    <row r="5043" ht="14.25" customHeight="1"/>
    <row r="5044" ht="14.25" customHeight="1"/>
    <row r="5045" ht="14.25" customHeight="1"/>
    <row r="5046" ht="14.25" customHeight="1"/>
    <row r="5047" ht="14.25" customHeight="1"/>
    <row r="5048" ht="14.25" customHeight="1"/>
    <row r="5049" ht="14.25" customHeight="1"/>
    <row r="5050" ht="14.25" customHeight="1"/>
    <row r="5051" ht="14.25" customHeight="1"/>
    <row r="5052" ht="14.25" customHeight="1"/>
    <row r="5053" ht="14.25" customHeight="1"/>
    <row r="5054" ht="14.25" customHeight="1"/>
    <row r="5055" ht="14.25" customHeight="1"/>
    <row r="5056" ht="14.25" customHeight="1"/>
    <row r="5057" ht="14.25" customHeight="1"/>
    <row r="5058" ht="14.25" customHeight="1"/>
    <row r="5059" ht="14.25" customHeight="1"/>
    <row r="5060" ht="14.25" customHeight="1"/>
    <row r="5061" ht="14.25" customHeight="1"/>
    <row r="5062" ht="14.25" customHeight="1"/>
    <row r="5063" ht="14.25" customHeight="1"/>
    <row r="5064" ht="14.25" customHeight="1"/>
    <row r="5065" ht="14.25" customHeight="1"/>
    <row r="5066" ht="14.25" customHeight="1"/>
    <row r="5067" ht="14.25" customHeight="1"/>
    <row r="5068" ht="14.25" customHeight="1"/>
    <row r="5069" ht="14.25" customHeight="1"/>
    <row r="5070" ht="14.25" customHeight="1"/>
    <row r="5071" ht="14.25" customHeight="1"/>
    <row r="5072" ht="14.25" customHeight="1"/>
    <row r="5073" ht="14.25" customHeight="1"/>
    <row r="5074" ht="14.25" customHeight="1"/>
    <row r="5075" ht="14.25" customHeight="1"/>
    <row r="5076" ht="14.25" customHeight="1"/>
    <row r="5077" ht="14.25" customHeight="1"/>
    <row r="5078" ht="14.25" customHeight="1"/>
    <row r="5079" ht="14.25" customHeight="1"/>
    <row r="5080" ht="14.25" customHeight="1"/>
    <row r="5081" ht="14.25" customHeight="1"/>
    <row r="5082" ht="14.25" customHeight="1"/>
    <row r="5083" ht="14.25" customHeight="1"/>
    <row r="5084" ht="14.25" customHeight="1"/>
    <row r="5085" ht="14.25" customHeight="1"/>
    <row r="5086" ht="14.25" customHeight="1"/>
    <row r="5087" ht="14.25" customHeight="1"/>
    <row r="5088" ht="14.25" customHeight="1"/>
    <row r="5089" ht="14.25" customHeight="1"/>
    <row r="5090" ht="14.25" customHeight="1"/>
    <row r="5091" ht="14.25" customHeight="1"/>
    <row r="5092" ht="14.25" customHeight="1"/>
    <row r="5093" ht="14.25" customHeight="1"/>
    <row r="5094" ht="14.25" customHeight="1"/>
    <row r="5095" ht="14.25" customHeight="1"/>
    <row r="5096" ht="14.25" customHeight="1"/>
    <row r="5097" ht="14.25" customHeight="1"/>
    <row r="5098" ht="14.25" customHeight="1"/>
    <row r="5099" ht="14.25" customHeight="1"/>
    <row r="5100" ht="14.25" customHeight="1"/>
    <row r="5101" ht="14.25" customHeight="1"/>
    <row r="5102" ht="14.25" customHeight="1"/>
    <row r="5103" ht="14.25" customHeight="1"/>
    <row r="5104" ht="14.25" customHeight="1"/>
    <row r="5105" ht="14.25" customHeight="1"/>
    <row r="5106" ht="14.25" customHeight="1"/>
    <row r="5107" ht="14.25" customHeight="1"/>
    <row r="5108" ht="14.25" customHeight="1"/>
    <row r="5109" ht="14.25" customHeight="1"/>
    <row r="5110" ht="14.25" customHeight="1"/>
    <row r="5111" ht="14.25" customHeight="1"/>
    <row r="5112" ht="14.25" customHeight="1"/>
    <row r="5113" ht="14.25" customHeight="1"/>
    <row r="5114" ht="14.25" customHeight="1"/>
    <row r="5115" ht="14.25" customHeight="1"/>
    <row r="5116" ht="14.25" customHeight="1"/>
    <row r="5117" ht="14.25" customHeight="1"/>
    <row r="5118" ht="14.25" customHeight="1"/>
    <row r="5119" ht="14.25" customHeight="1"/>
    <row r="5120" ht="14.25" customHeight="1"/>
    <row r="5121" ht="14.25" customHeight="1"/>
    <row r="5122" ht="14.25" customHeight="1"/>
    <row r="5123" ht="14.25" customHeight="1"/>
    <row r="5124" ht="14.25" customHeight="1"/>
    <row r="5125" ht="14.25" customHeight="1"/>
    <row r="5126" ht="14.25" customHeight="1"/>
    <row r="5127" ht="14.25" customHeight="1"/>
    <row r="5128" ht="14.25" customHeight="1"/>
    <row r="5129" ht="14.25" customHeight="1"/>
    <row r="5130" ht="14.25" customHeight="1"/>
    <row r="5131" ht="14.25" customHeight="1"/>
    <row r="5132" ht="14.25" customHeight="1"/>
    <row r="5133" ht="14.25" customHeight="1"/>
    <row r="5134" ht="14.25" customHeight="1"/>
    <row r="5135" ht="14.25" customHeight="1"/>
    <row r="5136" ht="14.25" customHeight="1"/>
    <row r="5137" ht="14.25" customHeight="1"/>
    <row r="5138" ht="14.25" customHeight="1"/>
    <row r="5139" ht="14.25" customHeight="1"/>
    <row r="5140" ht="14.25" customHeight="1"/>
    <row r="5141" ht="14.25" customHeight="1"/>
    <row r="5142" ht="14.25" customHeight="1"/>
    <row r="5143" ht="14.25" customHeight="1"/>
    <row r="5144" ht="14.25" customHeight="1"/>
    <row r="5145" ht="14.25" customHeight="1"/>
    <row r="5146" ht="14.25" customHeight="1"/>
    <row r="5147" ht="14.25" customHeight="1"/>
    <row r="5148" ht="14.25" customHeight="1"/>
    <row r="5149" ht="14.25" customHeight="1"/>
    <row r="5150" ht="14.25" customHeight="1"/>
    <row r="5151" ht="14.25" customHeight="1"/>
    <row r="5152" ht="14.25" customHeight="1"/>
    <row r="5153" ht="14.25" customHeight="1"/>
    <row r="5154" ht="14.25" customHeight="1"/>
    <row r="5155" ht="14.25" customHeight="1"/>
    <row r="5156" ht="14.25" customHeight="1"/>
    <row r="5157" ht="14.25" customHeight="1"/>
    <row r="5158" ht="14.25" customHeight="1"/>
    <row r="5159" ht="14.25" customHeight="1"/>
    <row r="5160" ht="14.25" customHeight="1"/>
    <row r="5161" ht="14.25" customHeight="1"/>
    <row r="5162" ht="14.25" customHeight="1"/>
    <row r="5163" ht="14.25" customHeight="1"/>
    <row r="5164" ht="14.25" customHeight="1"/>
    <row r="5165" ht="14.25" customHeight="1"/>
    <row r="5166" ht="14.25" customHeight="1"/>
    <row r="5167" ht="14.25" customHeight="1"/>
    <row r="5168" ht="14.25" customHeight="1"/>
    <row r="5169" ht="14.25" customHeight="1"/>
    <row r="5170" ht="14.25" customHeight="1"/>
    <row r="5171" ht="14.25" customHeight="1"/>
    <row r="5172" ht="14.25" customHeight="1"/>
    <row r="5173" ht="14.25" customHeight="1"/>
    <row r="5174" ht="14.25" customHeight="1"/>
    <row r="5175" ht="14.25" customHeight="1"/>
    <row r="5176" ht="14.25" customHeight="1"/>
    <row r="5177" ht="14.25" customHeight="1"/>
    <row r="5178" ht="14.25" customHeight="1"/>
    <row r="5179" ht="14.25" customHeight="1"/>
    <row r="5180" ht="14.25" customHeight="1"/>
    <row r="5181" ht="14.25" customHeight="1"/>
    <row r="5182" ht="14.25" customHeight="1"/>
    <row r="5183" ht="14.25" customHeight="1"/>
    <row r="5184" ht="14.25" customHeight="1"/>
    <row r="5185" ht="14.25" customHeight="1"/>
    <row r="5186" ht="14.25" customHeight="1"/>
    <row r="5187" ht="14.25" customHeight="1"/>
    <row r="5188" ht="14.25" customHeight="1"/>
    <row r="5189" ht="14.25" customHeight="1"/>
    <row r="5190" ht="14.25" customHeight="1"/>
    <row r="5191" ht="14.25" customHeight="1"/>
    <row r="5192" ht="14.25" customHeight="1"/>
    <row r="5193" ht="14.25" customHeight="1"/>
    <row r="5194" ht="14.25" customHeight="1"/>
    <row r="5195" ht="14.25" customHeight="1"/>
    <row r="5196" ht="14.25" customHeight="1"/>
    <row r="5197" ht="14.25" customHeight="1"/>
    <row r="5198" ht="14.25" customHeight="1"/>
    <row r="5199" ht="14.25" customHeight="1"/>
    <row r="5200" ht="14.25" customHeight="1"/>
    <row r="5201" ht="14.25" customHeight="1"/>
    <row r="5202" ht="14.25" customHeight="1"/>
    <row r="5203" ht="14.25" customHeight="1"/>
    <row r="5204" ht="14.25" customHeight="1"/>
    <row r="5205" ht="14.25" customHeight="1"/>
    <row r="5206" ht="14.25" customHeight="1"/>
    <row r="5207" ht="14.25" customHeight="1"/>
    <row r="5208" ht="14.25" customHeight="1"/>
    <row r="5209" ht="14.25" customHeight="1"/>
    <row r="5210" ht="14.25" customHeight="1"/>
    <row r="5211" ht="14.25" customHeight="1"/>
    <row r="5212" ht="14.25" customHeight="1"/>
    <row r="5213" ht="14.25" customHeight="1"/>
    <row r="5214" ht="14.25" customHeight="1"/>
    <row r="5215" ht="14.25" customHeight="1"/>
    <row r="5216" ht="14.25" customHeight="1"/>
    <row r="5217" ht="14.25" customHeight="1"/>
    <row r="5218" ht="14.25" customHeight="1"/>
    <row r="5219" ht="14.25" customHeight="1"/>
    <row r="5220" ht="14.25" customHeight="1"/>
    <row r="5221" ht="14.25" customHeight="1"/>
    <row r="5222" ht="14.25" customHeight="1"/>
    <row r="5223" ht="14.25" customHeight="1"/>
    <row r="5224" ht="14.25" customHeight="1"/>
    <row r="5225" ht="14.25" customHeight="1"/>
    <row r="5226" ht="14.25" customHeight="1"/>
    <row r="5227" ht="14.25" customHeight="1"/>
    <row r="5228" ht="14.25" customHeight="1"/>
    <row r="5229" ht="14.25" customHeight="1"/>
    <row r="5230" ht="14.25" customHeight="1"/>
    <row r="5231" ht="14.25" customHeight="1"/>
    <row r="5232" ht="14.25" customHeight="1"/>
    <row r="5233" ht="14.25" customHeight="1"/>
    <row r="5234" ht="14.25" customHeight="1"/>
    <row r="5235" ht="14.25" customHeight="1"/>
    <row r="5236" ht="14.25" customHeight="1"/>
    <row r="5237" ht="14.25" customHeight="1"/>
    <row r="5238" ht="14.25" customHeight="1"/>
    <row r="5239" ht="14.25" customHeight="1"/>
    <row r="5240" ht="14.25" customHeight="1"/>
    <row r="5241" ht="14.25" customHeight="1"/>
    <row r="5242" ht="14.25" customHeight="1"/>
    <row r="5243" ht="14.25" customHeight="1"/>
    <row r="5244" ht="14.25" customHeight="1"/>
    <row r="5245" ht="14.25" customHeight="1"/>
    <row r="5246" ht="14.25" customHeight="1"/>
    <row r="5247" ht="14.25" customHeight="1"/>
    <row r="5248" ht="14.25" customHeight="1"/>
    <row r="5249" ht="14.25" customHeight="1"/>
    <row r="5250" ht="14.25" customHeight="1"/>
    <row r="5251" ht="14.25" customHeight="1"/>
    <row r="5252" ht="14.25" customHeight="1"/>
    <row r="5253" ht="14.25" customHeight="1"/>
    <row r="5254" ht="14.25" customHeight="1"/>
    <row r="5255" ht="14.25" customHeight="1"/>
    <row r="5256" ht="14.25" customHeight="1"/>
    <row r="5257" ht="14.25" customHeight="1"/>
    <row r="5258" ht="14.25" customHeight="1"/>
    <row r="5259" ht="14.25" customHeight="1"/>
    <row r="5260" ht="14.25" customHeight="1"/>
    <row r="5261" ht="14.25" customHeight="1"/>
    <row r="5262" ht="14.25" customHeight="1"/>
    <row r="5263" ht="14.25" customHeight="1"/>
    <row r="5264" ht="14.25" customHeight="1"/>
    <row r="5265" ht="14.25" customHeight="1"/>
    <row r="5266" ht="14.25" customHeight="1"/>
    <row r="5267" ht="14.25" customHeight="1"/>
    <row r="5268" ht="14.25" customHeight="1"/>
    <row r="5269" ht="14.25" customHeight="1"/>
    <row r="5270" ht="14.25" customHeight="1"/>
    <row r="5271" ht="14.25" customHeight="1"/>
    <row r="5272" ht="14.25" customHeight="1"/>
    <row r="5273" ht="14.25" customHeight="1"/>
    <row r="5274" ht="14.25" customHeight="1"/>
    <row r="5275" ht="14.25" customHeight="1"/>
    <row r="5276" ht="14.25" customHeight="1"/>
    <row r="5277" ht="14.25" customHeight="1"/>
    <row r="5278" ht="14.25" customHeight="1"/>
    <row r="5279" ht="14.25" customHeight="1"/>
    <row r="5280" ht="14.25" customHeight="1"/>
    <row r="5281" ht="14.25" customHeight="1"/>
    <row r="5282" ht="14.25" customHeight="1"/>
    <row r="5283" ht="14.25" customHeight="1"/>
    <row r="5284" ht="14.25" customHeight="1"/>
    <row r="5285" ht="14.25" customHeight="1"/>
    <row r="5286" ht="14.25" customHeight="1"/>
    <row r="5287" ht="14.25" customHeight="1"/>
    <row r="5288" ht="14.25" customHeight="1"/>
    <row r="5289" ht="14.25" customHeight="1"/>
    <row r="5290" ht="14.25" customHeight="1"/>
    <row r="5291" ht="14.25" customHeight="1"/>
    <row r="5292" ht="14.25" customHeight="1"/>
    <row r="5293" ht="14.25" customHeight="1"/>
    <row r="5294" ht="14.25" customHeight="1"/>
    <row r="5295" ht="14.25" customHeight="1"/>
    <row r="5296" ht="14.25" customHeight="1"/>
    <row r="5297" ht="14.25" customHeight="1"/>
    <row r="5298" ht="14.25" customHeight="1"/>
    <row r="5299" ht="14.25" customHeight="1"/>
    <row r="5300" ht="14.25" customHeight="1"/>
    <row r="5301" ht="14.25" customHeight="1"/>
    <row r="5302" ht="14.25" customHeight="1"/>
    <row r="5303" ht="14.25" customHeight="1"/>
    <row r="5304" ht="14.25" customHeight="1"/>
    <row r="5305" ht="14.25" customHeight="1"/>
    <row r="5306" ht="14.25" customHeight="1"/>
    <row r="5307" ht="14.25" customHeight="1"/>
    <row r="5308" ht="14.25" customHeight="1"/>
    <row r="5309" ht="14.25" customHeight="1"/>
    <row r="5310" ht="14.25" customHeight="1"/>
    <row r="5311" ht="14.25" customHeight="1"/>
    <row r="5312" ht="14.25" customHeight="1"/>
    <row r="5313" ht="14.25" customHeight="1"/>
    <row r="5314" ht="14.25" customHeight="1"/>
    <row r="5315" ht="14.25" customHeight="1"/>
    <row r="5316" ht="14.25" customHeight="1"/>
    <row r="5317" ht="14.25" customHeight="1"/>
    <row r="5318" ht="14.25" customHeight="1"/>
    <row r="5319" ht="14.25" customHeight="1"/>
    <row r="5320" ht="14.25" customHeight="1"/>
    <row r="5321" ht="14.25" customHeight="1"/>
    <row r="5322" ht="14.25" customHeight="1"/>
    <row r="5323" ht="14.25" customHeight="1"/>
    <row r="5324" ht="14.25" customHeight="1"/>
    <row r="5325" ht="14.25" customHeight="1"/>
    <row r="5326" ht="14.25" customHeight="1"/>
    <row r="5327" ht="14.25" customHeight="1"/>
    <row r="5328" ht="14.25" customHeight="1"/>
    <row r="5329" ht="14.25" customHeight="1"/>
    <row r="5330" ht="14.25" customHeight="1"/>
    <row r="5331" ht="14.25" customHeight="1"/>
    <row r="5332" ht="14.25" customHeight="1"/>
    <row r="5333" ht="14.25" customHeight="1"/>
    <row r="5334" ht="14.25" customHeight="1"/>
    <row r="5335" ht="14.25" customHeight="1"/>
    <row r="5336" ht="14.25" customHeight="1"/>
    <row r="5337" ht="14.25" customHeight="1"/>
    <row r="5338" ht="14.25" customHeight="1"/>
    <row r="5339" ht="14.25" customHeight="1"/>
    <row r="5340" ht="14.25" customHeight="1"/>
    <row r="5341" ht="14.25" customHeight="1"/>
    <row r="5342" ht="14.25" customHeight="1"/>
    <row r="5343" ht="14.25" customHeight="1"/>
    <row r="5344" ht="14.25" customHeight="1"/>
    <row r="5345" ht="14.25" customHeight="1"/>
    <row r="5346" ht="14.25" customHeight="1"/>
    <row r="5347" ht="14.25" customHeight="1"/>
    <row r="5348" ht="14.25" customHeight="1"/>
    <row r="5349" ht="14.25" customHeight="1"/>
    <row r="5350" ht="14.25" customHeight="1"/>
    <row r="5351" ht="14.25" customHeight="1"/>
    <row r="5352" ht="14.25" customHeight="1"/>
    <row r="5353" ht="14.25" customHeight="1"/>
    <row r="5354" ht="14.25" customHeight="1"/>
    <row r="5355" ht="14.25" customHeight="1"/>
    <row r="5356" ht="14.25" customHeight="1"/>
    <row r="5357" ht="14.25" customHeight="1"/>
    <row r="5358" ht="14.25" customHeight="1"/>
    <row r="5359" ht="14.25" customHeight="1"/>
    <row r="5360" ht="14.25" customHeight="1"/>
    <row r="5361" ht="14.25" customHeight="1"/>
    <row r="5362" ht="14.25" customHeight="1"/>
    <row r="5363" ht="14.25" customHeight="1"/>
    <row r="5364" ht="14.25" customHeight="1"/>
    <row r="5365" ht="14.25" customHeight="1"/>
    <row r="5366" ht="14.25" customHeight="1"/>
    <row r="5367" ht="14.25" customHeight="1"/>
    <row r="5368" ht="14.25" customHeight="1"/>
    <row r="5369" ht="14.25" customHeight="1"/>
    <row r="5370" ht="14.25" customHeight="1"/>
    <row r="5371" ht="14.25" customHeight="1"/>
    <row r="5372" ht="14.25" customHeight="1"/>
    <row r="5373" ht="14.25" customHeight="1"/>
    <row r="5374" ht="14.25" customHeight="1"/>
    <row r="5375" ht="14.25" customHeight="1"/>
    <row r="5376" ht="14.25" customHeight="1"/>
    <row r="5377" ht="14.25" customHeight="1"/>
    <row r="5378" ht="14.25" customHeight="1"/>
    <row r="5379" ht="14.25" customHeight="1"/>
    <row r="5380" ht="14.25" customHeight="1"/>
    <row r="5381" ht="14.25" customHeight="1"/>
    <row r="5382" ht="14.25" customHeight="1"/>
    <row r="5383" ht="14.25" customHeight="1"/>
    <row r="5384" ht="14.25" customHeight="1"/>
    <row r="5385" ht="14.25" customHeight="1"/>
    <row r="5386" ht="14.25" customHeight="1"/>
    <row r="5387" ht="14.25" customHeight="1"/>
    <row r="5388" ht="14.25" customHeight="1"/>
    <row r="5389" ht="14.25" customHeight="1"/>
    <row r="5390" ht="14.25" customHeight="1"/>
    <row r="5391" ht="14.25" customHeight="1"/>
    <row r="5392" ht="14.25" customHeight="1"/>
    <row r="5393" ht="14.25" customHeight="1"/>
    <row r="5394" ht="14.25" customHeight="1"/>
    <row r="5395" ht="14.25" customHeight="1"/>
    <row r="5396" ht="14.25" customHeight="1"/>
    <row r="5397" ht="14.25" customHeight="1"/>
    <row r="5398" ht="14.25" customHeight="1"/>
    <row r="5399" ht="14.25" customHeight="1"/>
    <row r="5400" ht="14.25" customHeight="1"/>
    <row r="5401" ht="14.25" customHeight="1"/>
    <row r="5402" ht="14.25" customHeight="1"/>
    <row r="5403" ht="14.25" customHeight="1"/>
    <row r="5404" ht="14.25" customHeight="1"/>
    <row r="5405" ht="14.25" customHeight="1"/>
    <row r="5406" ht="14.25" customHeight="1"/>
    <row r="5407" ht="14.25" customHeight="1"/>
    <row r="5408" ht="14.25" customHeight="1"/>
    <row r="5409" ht="14.25" customHeight="1"/>
    <row r="5410" ht="14.25" customHeight="1"/>
    <row r="5411" ht="14.25" customHeight="1"/>
    <row r="5412" ht="14.25" customHeight="1"/>
    <row r="5413" ht="14.25" customHeight="1"/>
    <row r="5414" ht="14.25" customHeight="1"/>
    <row r="5415" ht="14.25" customHeight="1"/>
    <row r="5416" ht="14.25" customHeight="1"/>
    <row r="5417" ht="14.25" customHeight="1"/>
    <row r="5418" ht="14.25" customHeight="1"/>
    <row r="5419" ht="14.25" customHeight="1"/>
    <row r="5420" ht="14.25" customHeight="1"/>
    <row r="5421" ht="14.25" customHeight="1"/>
    <row r="5422" ht="14.25" customHeight="1"/>
    <row r="5423" ht="14.25" customHeight="1"/>
    <row r="5424" ht="14.25" customHeight="1"/>
    <row r="5425" ht="14.25" customHeight="1"/>
    <row r="5426" ht="14.25" customHeight="1"/>
    <row r="5427" ht="14.25" customHeight="1"/>
    <row r="5428" ht="14.25" customHeight="1"/>
    <row r="5429" ht="14.25" customHeight="1"/>
    <row r="5430" ht="14.25" customHeight="1"/>
    <row r="5431" ht="14.25" customHeight="1"/>
    <row r="5432" ht="14.25" customHeight="1"/>
    <row r="5433" ht="14.25" customHeight="1"/>
    <row r="5434" ht="14.25" customHeight="1"/>
    <row r="5435" ht="14.25" customHeight="1"/>
    <row r="5436" ht="14.25" customHeight="1"/>
    <row r="5437" ht="14.25" customHeight="1"/>
    <row r="5438" ht="14.25" customHeight="1"/>
    <row r="5439" ht="14.25" customHeight="1"/>
    <row r="5440" ht="14.25" customHeight="1"/>
    <row r="5441" ht="14.25" customHeight="1"/>
    <row r="5442" ht="14.25" customHeight="1"/>
    <row r="5443" ht="14.25" customHeight="1"/>
    <row r="5444" ht="14.25" customHeight="1"/>
    <row r="5445" ht="14.25" customHeight="1"/>
    <row r="5446" ht="14.25" customHeight="1"/>
    <row r="5447" ht="14.25" customHeight="1"/>
    <row r="5448" ht="14.25" customHeight="1"/>
    <row r="5449" ht="14.25" customHeight="1"/>
    <row r="5450" ht="14.25" customHeight="1"/>
    <row r="5451" ht="14.25" customHeight="1"/>
    <row r="5452" ht="14.25" customHeight="1"/>
    <row r="5453" ht="14.25" customHeight="1"/>
    <row r="5454" ht="14.25" customHeight="1"/>
    <row r="5455" ht="14.25" customHeight="1"/>
    <row r="5456" ht="14.25" customHeight="1"/>
    <row r="5457" ht="14.25" customHeight="1"/>
    <row r="5458" ht="14.25" customHeight="1"/>
    <row r="5459" ht="14.25" customHeight="1"/>
    <row r="5460" ht="14.25" customHeight="1"/>
    <row r="5461" ht="14.25" customHeight="1"/>
    <row r="5462" ht="14.25" customHeight="1"/>
    <row r="5463" ht="14.25" customHeight="1"/>
    <row r="5464" ht="14.25" customHeight="1"/>
    <row r="5465" ht="14.25" customHeight="1"/>
    <row r="5466" ht="14.25" customHeight="1"/>
    <row r="5467" ht="14.25" customHeight="1"/>
    <row r="5468" ht="14.25" customHeight="1"/>
    <row r="5469" ht="14.25" customHeight="1"/>
    <row r="5470" ht="14.25" customHeight="1"/>
    <row r="5471" ht="14.25" customHeight="1"/>
    <row r="5472" ht="14.25" customHeight="1"/>
    <row r="5473" ht="14.25" customHeight="1"/>
    <row r="5474" ht="14.25" customHeight="1"/>
    <row r="5475" ht="14.25" customHeight="1"/>
    <row r="5476" ht="14.25" customHeight="1"/>
    <row r="5477" ht="14.25" customHeight="1"/>
    <row r="5478" ht="14.25" customHeight="1"/>
    <row r="5479" ht="14.25" customHeight="1"/>
    <row r="5480" ht="14.25" customHeight="1"/>
    <row r="5481" ht="14.25" customHeight="1"/>
    <row r="5482" ht="14.25" customHeight="1"/>
    <row r="5483" ht="14.25" customHeight="1"/>
    <row r="5484" ht="14.25" customHeight="1"/>
    <row r="5485" ht="14.25" customHeight="1"/>
    <row r="5486" ht="14.25" customHeight="1"/>
    <row r="5487" ht="14.25" customHeight="1"/>
    <row r="5488" ht="14.25" customHeight="1"/>
    <row r="5489" ht="14.25" customHeight="1"/>
    <row r="5490" ht="14.25" customHeight="1"/>
    <row r="5491" ht="14.25" customHeight="1"/>
    <row r="5492" ht="14.25" customHeight="1"/>
    <row r="5493" ht="14.25" customHeight="1"/>
    <row r="5494" ht="14.25" customHeight="1"/>
    <row r="5495" ht="14.25" customHeight="1"/>
    <row r="5496" ht="14.25" customHeight="1"/>
    <row r="5497" ht="14.25" customHeight="1"/>
    <row r="5498" ht="14.25" customHeight="1"/>
    <row r="5499" ht="14.25" customHeight="1"/>
    <row r="5500" ht="14.25" customHeight="1"/>
    <row r="5501" ht="14.25" customHeight="1"/>
    <row r="5502" ht="14.25" customHeight="1"/>
    <row r="5503" ht="14.25" customHeight="1"/>
    <row r="5504" ht="14.25" customHeight="1"/>
    <row r="5505" ht="14.25" customHeight="1"/>
    <row r="5506" ht="14.25" customHeight="1"/>
    <row r="5507" ht="14.25" customHeight="1"/>
    <row r="5508" ht="14.25" customHeight="1"/>
    <row r="5509" ht="14.25" customHeight="1"/>
    <row r="5510" ht="14.25" customHeight="1"/>
    <row r="5511" ht="14.25" customHeight="1"/>
    <row r="5512" ht="14.25" customHeight="1"/>
    <row r="5513" ht="14.25" customHeight="1"/>
    <row r="5514" ht="14.25" customHeight="1"/>
    <row r="5515" ht="14.25" customHeight="1"/>
    <row r="5516" ht="14.25" customHeight="1"/>
    <row r="5517" ht="14.25" customHeight="1"/>
    <row r="5518" ht="14.25" customHeight="1"/>
    <row r="5519" ht="14.25" customHeight="1"/>
    <row r="5520" ht="14.25" customHeight="1"/>
    <row r="5521" ht="14.25" customHeight="1"/>
    <row r="5522" ht="14.25" customHeight="1"/>
    <row r="5523" ht="14.25" customHeight="1"/>
    <row r="5524" ht="14.25" customHeight="1"/>
    <row r="5525" ht="14.25" customHeight="1"/>
    <row r="5526" ht="14.25" customHeight="1"/>
    <row r="5527" ht="14.25" customHeight="1"/>
    <row r="5528" ht="14.25" customHeight="1"/>
    <row r="5529" ht="14.25" customHeight="1"/>
    <row r="5530" ht="14.25" customHeight="1"/>
    <row r="5531" ht="14.25" customHeight="1"/>
    <row r="5532" ht="14.25" customHeight="1"/>
    <row r="5533" ht="14.25" customHeight="1"/>
    <row r="5534" ht="14.25" customHeight="1"/>
    <row r="5535" ht="14.25" customHeight="1"/>
    <row r="5536" ht="14.25" customHeight="1"/>
    <row r="5537" ht="14.25" customHeight="1"/>
    <row r="5538" ht="14.25" customHeight="1"/>
    <row r="5539" ht="14.25" customHeight="1"/>
    <row r="5540" ht="14.25" customHeight="1"/>
    <row r="5541" ht="14.25" customHeight="1"/>
    <row r="5542" ht="14.25" customHeight="1"/>
    <row r="5543" ht="14.25" customHeight="1"/>
    <row r="5544" ht="14.25" customHeight="1"/>
    <row r="5545" ht="14.25" customHeight="1"/>
    <row r="5546" ht="14.25" customHeight="1"/>
    <row r="5547" ht="14.25" customHeight="1"/>
    <row r="5548" ht="14.25" customHeight="1"/>
    <row r="5549" ht="14.25" customHeight="1"/>
    <row r="5550" ht="14.25" customHeight="1"/>
    <row r="5551" ht="14.25" customHeight="1"/>
    <row r="5552" ht="14.25" customHeight="1"/>
    <row r="5553" ht="14.25" customHeight="1"/>
    <row r="5554" ht="14.25" customHeight="1"/>
    <row r="5555" ht="14.25" customHeight="1"/>
    <row r="5556" ht="14.25" customHeight="1"/>
    <row r="5557" ht="14.25" customHeight="1"/>
    <row r="5558" ht="14.25" customHeight="1"/>
    <row r="5559" ht="14.25" customHeight="1"/>
    <row r="5560" ht="14.25" customHeight="1"/>
    <row r="5561" ht="14.25" customHeight="1"/>
    <row r="5562" ht="14.25" customHeight="1"/>
    <row r="5563" ht="14.25" customHeight="1"/>
    <row r="5564" ht="14.25" customHeight="1"/>
    <row r="5565" ht="14.25" customHeight="1"/>
    <row r="5566" ht="14.25" customHeight="1"/>
    <row r="5567" ht="14.25" customHeight="1"/>
    <row r="5568" ht="14.25" customHeight="1"/>
    <row r="5569" ht="14.25" customHeight="1"/>
    <row r="5570" ht="14.25" customHeight="1"/>
    <row r="5571" ht="14.25" customHeight="1"/>
    <row r="5572" ht="14.25" customHeight="1"/>
    <row r="5573" ht="14.25" customHeight="1"/>
    <row r="5574" ht="14.25" customHeight="1"/>
    <row r="5575" ht="14.25" customHeight="1"/>
    <row r="5576" ht="14.25" customHeight="1"/>
    <row r="5577" ht="14.25" customHeight="1"/>
    <row r="5578" ht="14.25" customHeight="1"/>
    <row r="5579" ht="14.25" customHeight="1"/>
    <row r="5580" ht="14.25" customHeight="1"/>
    <row r="5581" ht="14.25" customHeight="1"/>
    <row r="5582" ht="14.25" customHeight="1"/>
    <row r="5583" ht="14.25" customHeight="1"/>
    <row r="5584" ht="14.25" customHeight="1"/>
    <row r="5585" ht="14.25" customHeight="1"/>
    <row r="5586" ht="14.25" customHeight="1"/>
    <row r="5587" ht="14.25" customHeight="1"/>
    <row r="5588" ht="14.25" customHeight="1"/>
    <row r="5589" ht="14.25" customHeight="1"/>
    <row r="5590" ht="14.25" customHeight="1"/>
    <row r="5591" ht="14.25" customHeight="1"/>
    <row r="5592" ht="14.25" customHeight="1"/>
    <row r="5593" ht="14.25" customHeight="1"/>
    <row r="5594" ht="14.25" customHeight="1"/>
    <row r="5595" ht="14.25" customHeight="1"/>
    <row r="5596" ht="14.25" customHeight="1"/>
    <row r="5597" ht="14.25" customHeight="1"/>
    <row r="5598" ht="14.25" customHeight="1"/>
    <row r="5599" ht="14.25" customHeight="1"/>
    <row r="5600" ht="14.25" customHeight="1"/>
    <row r="5601" ht="14.25" customHeight="1"/>
    <row r="5602" ht="14.25" customHeight="1"/>
    <row r="5603" ht="14.25" customHeight="1"/>
    <row r="5604" ht="14.25" customHeight="1"/>
    <row r="5605" ht="14.25" customHeight="1"/>
    <row r="5606" ht="14.25" customHeight="1"/>
    <row r="5607" ht="14.25" customHeight="1"/>
    <row r="5608" ht="14.25" customHeight="1"/>
    <row r="5609" ht="14.25" customHeight="1"/>
    <row r="5610" ht="14.25" customHeight="1"/>
    <row r="5611" ht="14.25" customHeight="1"/>
    <row r="5612" ht="14.25" customHeight="1"/>
    <row r="5613" ht="14.25" customHeight="1"/>
    <row r="5614" ht="14.25" customHeight="1"/>
    <row r="5615" ht="14.25" customHeight="1"/>
    <row r="5616" ht="14.25" customHeight="1"/>
    <row r="5617" ht="14.25" customHeight="1"/>
    <row r="5618" ht="14.25" customHeight="1"/>
    <row r="5619" ht="14.25" customHeight="1"/>
    <row r="5620" ht="14.25" customHeight="1"/>
    <row r="5621" ht="14.25" customHeight="1"/>
    <row r="5622" ht="14.25" customHeight="1"/>
    <row r="5623" ht="14.25" customHeight="1"/>
    <row r="5624" ht="14.25" customHeight="1"/>
    <row r="5625" ht="14.25" customHeight="1"/>
    <row r="5626" ht="14.25" customHeight="1"/>
    <row r="5627" ht="14.25" customHeight="1"/>
    <row r="5628" ht="14.25" customHeight="1"/>
    <row r="5629" ht="14.25" customHeight="1"/>
    <row r="5630" ht="14.25" customHeight="1"/>
    <row r="5631" ht="14.25" customHeight="1"/>
    <row r="5632" ht="14.25" customHeight="1"/>
    <row r="5633" ht="14.25" customHeight="1"/>
    <row r="5634" ht="14.25" customHeight="1"/>
    <row r="5635" ht="14.25" customHeight="1"/>
    <row r="5636" ht="14.25" customHeight="1"/>
    <row r="5637" ht="14.25" customHeight="1"/>
    <row r="5638" ht="14.25" customHeight="1"/>
    <row r="5639" ht="14.25" customHeight="1"/>
    <row r="5640" ht="14.25" customHeight="1"/>
    <row r="5641" ht="14.25" customHeight="1"/>
    <row r="5642" ht="14.25" customHeight="1"/>
    <row r="5643" ht="14.25" customHeight="1"/>
    <row r="5644" ht="14.25" customHeight="1"/>
    <row r="5645" ht="14.25" customHeight="1"/>
    <row r="5646" ht="14.25" customHeight="1"/>
    <row r="5647" ht="14.25" customHeight="1"/>
    <row r="5648" ht="14.25" customHeight="1"/>
    <row r="5649" ht="14.25" customHeight="1"/>
    <row r="5650" ht="14.25" customHeight="1"/>
    <row r="5651" ht="14.25" customHeight="1"/>
    <row r="5652" ht="14.25" customHeight="1"/>
    <row r="5653" ht="14.25" customHeight="1"/>
    <row r="5654" ht="14.25" customHeight="1"/>
    <row r="5655" ht="14.25" customHeight="1"/>
    <row r="5656" ht="14.25" customHeight="1"/>
    <row r="5657" ht="14.25" customHeight="1"/>
    <row r="5658" ht="14.25" customHeight="1"/>
    <row r="5659" ht="14.25" customHeight="1"/>
    <row r="5660" ht="14.25" customHeight="1"/>
    <row r="5661" ht="14.25" customHeight="1"/>
    <row r="5662" ht="14.25" customHeight="1"/>
    <row r="5663" ht="14.25" customHeight="1"/>
    <row r="5664" ht="14.25" customHeight="1"/>
    <row r="5665" ht="14.25" customHeight="1"/>
    <row r="5666" ht="14.25" customHeight="1"/>
    <row r="5667" ht="14.25" customHeight="1"/>
    <row r="5668" ht="14.25" customHeight="1"/>
    <row r="5669" ht="14.25" customHeight="1"/>
    <row r="5670" ht="14.25" customHeight="1"/>
    <row r="5671" ht="14.25" customHeight="1"/>
    <row r="5672" ht="14.25" customHeight="1"/>
    <row r="5673" ht="14.25" customHeight="1"/>
    <row r="5674" ht="14.25" customHeight="1"/>
    <row r="5675" ht="14.25" customHeight="1"/>
    <row r="5676" ht="14.25" customHeight="1"/>
    <row r="5677" ht="14.25" customHeight="1"/>
    <row r="5678" ht="14.25" customHeight="1"/>
    <row r="5679" ht="14.25" customHeight="1"/>
    <row r="5680" ht="14.25" customHeight="1"/>
    <row r="5681" ht="14.25" customHeight="1"/>
    <row r="5682" ht="14.25" customHeight="1"/>
    <row r="5683" ht="14.25" customHeight="1"/>
    <row r="5684" ht="14.25" customHeight="1"/>
    <row r="5685" ht="14.25" customHeight="1"/>
    <row r="5686" ht="14.25" customHeight="1"/>
    <row r="5687" ht="14.25" customHeight="1"/>
    <row r="5688" ht="14.25" customHeight="1"/>
    <row r="5689" ht="14.25" customHeight="1"/>
    <row r="5690" ht="14.25" customHeight="1"/>
    <row r="5691" ht="14.25" customHeight="1"/>
    <row r="5692" ht="14.25" customHeight="1"/>
    <row r="5693" ht="14.25" customHeight="1"/>
    <row r="5694" ht="14.25" customHeight="1"/>
    <row r="5695" ht="14.25" customHeight="1"/>
    <row r="5696" ht="14.25" customHeight="1"/>
    <row r="5697" ht="14.25" customHeight="1"/>
    <row r="5698" ht="14.25" customHeight="1"/>
    <row r="5699" ht="14.25" customHeight="1"/>
    <row r="5700" ht="14.25" customHeight="1"/>
    <row r="5701" ht="14.25" customHeight="1"/>
    <row r="5702" ht="14.25" customHeight="1"/>
    <row r="5703" ht="14.25" customHeight="1"/>
    <row r="5704" ht="14.25" customHeight="1"/>
    <row r="5705" ht="14.25" customHeight="1"/>
    <row r="5706" ht="14.25" customHeight="1"/>
    <row r="5707" ht="14.25" customHeight="1"/>
    <row r="5708" ht="14.25" customHeight="1"/>
    <row r="5709" ht="14.25" customHeight="1"/>
    <row r="5710" ht="14.25" customHeight="1"/>
    <row r="5711" ht="14.25" customHeight="1"/>
    <row r="5712" ht="14.25" customHeight="1"/>
    <row r="5713" ht="14.25" customHeight="1"/>
    <row r="5714" ht="14.25" customHeight="1"/>
    <row r="5715" ht="14.25" customHeight="1"/>
    <row r="5716" ht="14.25" customHeight="1"/>
    <row r="5717" ht="14.25" customHeight="1"/>
    <row r="5718" ht="14.25" customHeight="1"/>
    <row r="5719" ht="14.25" customHeight="1"/>
    <row r="5720" ht="14.25" customHeight="1"/>
    <row r="5721" ht="14.25" customHeight="1"/>
    <row r="5722" ht="14.25" customHeight="1"/>
    <row r="5723" ht="14.25" customHeight="1"/>
    <row r="5724" ht="14.25" customHeight="1"/>
    <row r="5725" ht="14.25" customHeight="1"/>
    <row r="5726" ht="14.25" customHeight="1"/>
    <row r="5727" ht="14.25" customHeight="1"/>
    <row r="5728" ht="14.25" customHeight="1"/>
    <row r="5729" ht="14.25" customHeight="1"/>
    <row r="5730" ht="14.25" customHeight="1"/>
    <row r="5731" ht="14.25" customHeight="1"/>
    <row r="5732" ht="14.25" customHeight="1"/>
    <row r="5733" ht="14.25" customHeight="1"/>
    <row r="5734" ht="14.25" customHeight="1"/>
    <row r="5735" ht="14.25" customHeight="1"/>
    <row r="5736" ht="14.25" customHeight="1"/>
    <row r="5737" ht="14.25" customHeight="1"/>
    <row r="5738" ht="14.25" customHeight="1"/>
    <row r="5739" ht="14.25" customHeight="1"/>
    <row r="5740" ht="14.25" customHeight="1"/>
    <row r="5741" ht="14.25" customHeight="1"/>
    <row r="5742" ht="14.25" customHeight="1"/>
    <row r="5743" ht="14.25" customHeight="1"/>
    <row r="5744" ht="14.25" customHeight="1"/>
    <row r="5745" ht="14.25" customHeight="1"/>
    <row r="5746" ht="14.25" customHeight="1"/>
    <row r="5747" ht="14.25" customHeight="1"/>
    <row r="5748" ht="14.25" customHeight="1"/>
    <row r="5749" ht="14.25" customHeight="1"/>
    <row r="5750" ht="14.25" customHeight="1"/>
    <row r="5751" ht="14.25" customHeight="1"/>
    <row r="5752" ht="14.25" customHeight="1"/>
    <row r="5753" ht="14.25" customHeight="1"/>
    <row r="5754" ht="14.25" customHeight="1"/>
    <row r="5755" ht="14.25" customHeight="1"/>
    <row r="5756" ht="14.25" customHeight="1"/>
    <row r="5757" ht="14.25" customHeight="1"/>
    <row r="5758" ht="14.25" customHeight="1"/>
    <row r="5759" ht="14.25" customHeight="1"/>
    <row r="5760" ht="14.25" customHeight="1"/>
    <row r="5761" ht="14.25" customHeight="1"/>
    <row r="5762" ht="14.25" customHeight="1"/>
    <row r="5763" ht="14.25" customHeight="1"/>
    <row r="5764" ht="14.25" customHeight="1"/>
    <row r="5765" ht="14.25" customHeight="1"/>
    <row r="5766" ht="14.25" customHeight="1"/>
    <row r="5767" ht="14.25" customHeight="1"/>
    <row r="5768" ht="14.25" customHeight="1"/>
    <row r="5769" ht="14.25" customHeight="1"/>
    <row r="5770" ht="14.25" customHeight="1"/>
    <row r="5771" ht="14.25" customHeight="1"/>
    <row r="5772" ht="14.25" customHeight="1"/>
    <row r="5773" ht="14.25" customHeight="1"/>
    <row r="5774" ht="14.25" customHeight="1"/>
    <row r="5775" ht="14.25" customHeight="1"/>
    <row r="5776" ht="14.25" customHeight="1"/>
    <row r="5777" ht="14.25" customHeight="1"/>
    <row r="5778" ht="14.25" customHeight="1"/>
    <row r="5779" ht="14.25" customHeight="1"/>
    <row r="5780" ht="14.25" customHeight="1"/>
    <row r="5781" ht="14.25" customHeight="1"/>
    <row r="5782" ht="14.25" customHeight="1"/>
    <row r="5783" ht="14.25" customHeight="1"/>
    <row r="5784" ht="14.25" customHeight="1"/>
    <row r="5785" ht="14.25" customHeight="1"/>
    <row r="5786" ht="14.25" customHeight="1"/>
    <row r="5787" ht="14.25" customHeight="1"/>
    <row r="5788" ht="14.25" customHeight="1"/>
    <row r="5789" ht="14.25" customHeight="1"/>
    <row r="5790" ht="14.25" customHeight="1"/>
    <row r="5791" ht="14.25" customHeight="1"/>
    <row r="5792" ht="14.25" customHeight="1"/>
    <row r="5793" ht="14.25" customHeight="1"/>
    <row r="5794" ht="14.25" customHeight="1"/>
    <row r="5795" ht="14.25" customHeight="1"/>
    <row r="5796" ht="14.25" customHeight="1"/>
    <row r="5797" ht="14.25" customHeight="1"/>
    <row r="5798" ht="14.25" customHeight="1"/>
    <row r="5799" ht="14.25" customHeight="1"/>
    <row r="5800" ht="14.25" customHeight="1"/>
    <row r="5801" ht="14.25" customHeight="1"/>
    <row r="5802" ht="14.25" customHeight="1"/>
    <row r="5803" ht="14.25" customHeight="1"/>
    <row r="5804" ht="14.25" customHeight="1"/>
    <row r="5805" ht="14.25" customHeight="1"/>
    <row r="5806" ht="14.25" customHeight="1"/>
    <row r="5807" ht="14.25" customHeight="1"/>
    <row r="5808" ht="14.25" customHeight="1"/>
    <row r="5809" ht="14.25" customHeight="1"/>
    <row r="5810" ht="14.25" customHeight="1"/>
    <row r="5811" ht="14.25" customHeight="1"/>
    <row r="5812" ht="14.25" customHeight="1"/>
    <row r="5813" ht="14.25" customHeight="1"/>
    <row r="5814" ht="14.25" customHeight="1"/>
    <row r="5815" ht="14.25" customHeight="1"/>
    <row r="5816" ht="14.25" customHeight="1"/>
    <row r="5817" ht="14.25" customHeight="1"/>
    <row r="5818" ht="14.25" customHeight="1"/>
    <row r="5819" ht="14.25" customHeight="1"/>
    <row r="5820" ht="14.25" customHeight="1"/>
    <row r="5821" ht="14.25" customHeight="1"/>
    <row r="5822" ht="14.25" customHeight="1"/>
    <row r="5823" ht="14.25" customHeight="1"/>
    <row r="5824" ht="14.25" customHeight="1"/>
    <row r="5825" ht="14.25" customHeight="1"/>
    <row r="5826" ht="14.25" customHeight="1"/>
    <row r="5827" ht="14.25" customHeight="1"/>
    <row r="5828" ht="14.25" customHeight="1"/>
    <row r="5829" ht="14.25" customHeight="1"/>
    <row r="5830" ht="14.25" customHeight="1"/>
    <row r="5831" ht="14.25" customHeight="1"/>
    <row r="5832" ht="14.25" customHeight="1"/>
    <row r="5833" ht="14.25" customHeight="1"/>
    <row r="5834" ht="14.25" customHeight="1"/>
    <row r="5835" ht="14.25" customHeight="1"/>
    <row r="5836" ht="14.25" customHeight="1"/>
    <row r="5837" ht="14.25" customHeight="1"/>
    <row r="5838" ht="14.25" customHeight="1"/>
    <row r="5839" ht="14.25" customHeight="1"/>
    <row r="5840" ht="14.25" customHeight="1"/>
    <row r="5841" ht="14.25" customHeight="1"/>
    <row r="5842" ht="14.25" customHeight="1"/>
    <row r="5843" ht="14.25" customHeight="1"/>
    <row r="5844" ht="14.25" customHeight="1"/>
    <row r="5845" ht="14.25" customHeight="1"/>
    <row r="5846" ht="14.25" customHeight="1"/>
    <row r="5847" ht="14.25" customHeight="1"/>
    <row r="5848" ht="14.25" customHeight="1"/>
    <row r="5849" ht="14.25" customHeight="1"/>
    <row r="5850" ht="14.25" customHeight="1"/>
    <row r="5851" ht="14.25" customHeight="1"/>
    <row r="5852" ht="14.25" customHeight="1"/>
    <row r="5853" ht="14.25" customHeight="1"/>
    <row r="5854" ht="14.25" customHeight="1"/>
    <row r="5855" ht="14.25" customHeight="1"/>
    <row r="5856" ht="14.25" customHeight="1"/>
    <row r="5857" ht="14.25" customHeight="1"/>
    <row r="5858" ht="14.25" customHeight="1"/>
    <row r="5859" ht="14.25" customHeight="1"/>
    <row r="5860" ht="14.25" customHeight="1"/>
    <row r="5861" ht="14.25" customHeight="1"/>
    <row r="5862" ht="14.25" customHeight="1"/>
    <row r="5863" ht="14.25" customHeight="1"/>
    <row r="5864" ht="14.25" customHeight="1"/>
    <row r="5865" ht="14.25" customHeight="1"/>
    <row r="5866" ht="14.25" customHeight="1"/>
    <row r="5867" ht="14.25" customHeight="1"/>
    <row r="5868" ht="14.25" customHeight="1"/>
    <row r="5869" ht="14.25" customHeight="1"/>
    <row r="5870" ht="14.25" customHeight="1"/>
    <row r="5871" ht="14.25" customHeight="1"/>
    <row r="5872" ht="14.25" customHeight="1"/>
    <row r="5873" ht="14.25" customHeight="1"/>
    <row r="5874" ht="14.25" customHeight="1"/>
    <row r="5875" ht="14.25" customHeight="1"/>
    <row r="5876" ht="14.25" customHeight="1"/>
    <row r="5877" ht="14.25" customHeight="1"/>
    <row r="5878" ht="14.25" customHeight="1"/>
    <row r="5879" ht="14.25" customHeight="1"/>
    <row r="5880" ht="14.25" customHeight="1"/>
    <row r="5881" ht="14.25" customHeight="1"/>
    <row r="5882" ht="14.25" customHeight="1"/>
    <row r="5883" ht="14.25" customHeight="1"/>
    <row r="5884" ht="14.25" customHeight="1"/>
    <row r="5885" ht="14.25" customHeight="1"/>
    <row r="5886" ht="14.25" customHeight="1"/>
    <row r="5887" ht="14.25" customHeight="1"/>
    <row r="5888" ht="14.25" customHeight="1"/>
    <row r="5889" ht="14.25" customHeight="1"/>
    <row r="5890" ht="14.25" customHeight="1"/>
    <row r="5891" ht="14.25" customHeight="1"/>
    <row r="5892" ht="14.25" customHeight="1"/>
    <row r="5893" ht="14.25" customHeight="1"/>
    <row r="5894" ht="14.25" customHeight="1"/>
    <row r="5895" ht="14.25" customHeight="1"/>
    <row r="5896" ht="14.25" customHeight="1"/>
    <row r="5897" ht="14.25" customHeight="1"/>
    <row r="5898" ht="14.25" customHeight="1"/>
    <row r="5899" ht="14.25" customHeight="1"/>
    <row r="5900" ht="14.25" customHeight="1"/>
    <row r="5901" ht="14.25" customHeight="1"/>
    <row r="5902" ht="14.25" customHeight="1"/>
    <row r="5903" ht="14.25" customHeight="1"/>
    <row r="5904" ht="14.25" customHeight="1"/>
    <row r="5905" ht="14.25" customHeight="1"/>
    <row r="5906" ht="14.25" customHeight="1"/>
    <row r="5907" ht="14.25" customHeight="1"/>
    <row r="5908" ht="14.25" customHeight="1"/>
    <row r="5909" ht="14.25" customHeight="1"/>
    <row r="5910" ht="14.25" customHeight="1"/>
    <row r="5911" ht="14.25" customHeight="1"/>
    <row r="5912" ht="14.25" customHeight="1"/>
    <row r="5913" ht="14.25" customHeight="1"/>
    <row r="5914" ht="14.25" customHeight="1"/>
    <row r="5915" ht="14.25" customHeight="1"/>
    <row r="5916" ht="14.25" customHeight="1"/>
    <row r="5917" ht="14.25" customHeight="1"/>
    <row r="5918" ht="14.25" customHeight="1"/>
    <row r="5919" ht="14.25" customHeight="1"/>
    <row r="5920" ht="14.25" customHeight="1"/>
    <row r="5921" ht="14.25" customHeight="1"/>
    <row r="5922" ht="14.25" customHeight="1"/>
    <row r="5923" ht="14.25" customHeight="1"/>
    <row r="5924" ht="14.25" customHeight="1"/>
    <row r="5925" ht="14.25" customHeight="1"/>
    <row r="5926" ht="14.25" customHeight="1"/>
    <row r="5927" ht="14.25" customHeight="1"/>
    <row r="5928" ht="14.25" customHeight="1"/>
    <row r="5929" ht="14.25" customHeight="1"/>
    <row r="5930" ht="14.25" customHeight="1"/>
    <row r="5931" ht="14.25" customHeight="1"/>
    <row r="5932" ht="14.25" customHeight="1"/>
    <row r="5933" ht="14.25" customHeight="1"/>
    <row r="5934" ht="14.25" customHeight="1"/>
    <row r="5935" ht="14.25" customHeight="1"/>
    <row r="5936" ht="14.25" customHeight="1"/>
    <row r="5937" ht="14.25" customHeight="1"/>
    <row r="5938" ht="14.25" customHeight="1"/>
    <row r="5939" ht="14.25" customHeight="1"/>
    <row r="5940" ht="14.25" customHeight="1"/>
    <row r="5941" ht="14.25" customHeight="1"/>
    <row r="5942" ht="14.25" customHeight="1"/>
    <row r="5943" ht="14.25" customHeight="1"/>
    <row r="5944" ht="14.25" customHeight="1"/>
    <row r="5945" ht="14.25" customHeight="1"/>
    <row r="5946" ht="14.25" customHeight="1"/>
    <row r="5947" ht="14.25" customHeight="1"/>
    <row r="5948" ht="14.25" customHeight="1"/>
    <row r="5949" ht="14.25" customHeight="1"/>
    <row r="5950" ht="14.25" customHeight="1"/>
    <row r="5951" ht="14.25" customHeight="1"/>
    <row r="5952" ht="14.25" customHeight="1"/>
    <row r="5953" ht="14.25" customHeight="1"/>
    <row r="5954" ht="14.25" customHeight="1"/>
    <row r="5955" ht="14.25" customHeight="1"/>
    <row r="5956" ht="14.25" customHeight="1"/>
    <row r="5957" ht="14.25" customHeight="1"/>
    <row r="5958" ht="14.25" customHeight="1"/>
    <row r="5959" ht="14.25" customHeight="1"/>
    <row r="5960" ht="14.25" customHeight="1"/>
    <row r="5961" ht="14.25" customHeight="1"/>
    <row r="5962" ht="14.25" customHeight="1"/>
    <row r="5963" ht="14.25" customHeight="1"/>
    <row r="5964" ht="14.25" customHeight="1"/>
    <row r="5965" ht="14.25" customHeight="1"/>
    <row r="5966" ht="14.25" customHeight="1"/>
    <row r="5967" ht="14.25" customHeight="1"/>
    <row r="5968" ht="14.25" customHeight="1"/>
    <row r="5969" ht="14.25" customHeight="1"/>
    <row r="5970" ht="14.25" customHeight="1"/>
    <row r="5971" ht="14.25" customHeight="1"/>
    <row r="5972" ht="14.25" customHeight="1"/>
    <row r="5973" ht="14.25" customHeight="1"/>
    <row r="5974" ht="14.25" customHeight="1"/>
    <row r="5975" ht="14.25" customHeight="1"/>
    <row r="5976" ht="14.25" customHeight="1"/>
    <row r="5977" ht="14.25" customHeight="1"/>
    <row r="5978" ht="14.25" customHeight="1"/>
    <row r="5979" ht="14.25" customHeight="1"/>
    <row r="5980" ht="14.25" customHeight="1"/>
    <row r="5981" ht="14.25" customHeight="1"/>
    <row r="5982" ht="14.25" customHeight="1"/>
    <row r="5983" ht="14.25" customHeight="1"/>
    <row r="5984" ht="14.25" customHeight="1"/>
    <row r="5985" ht="14.25" customHeight="1"/>
    <row r="5986" ht="14.25" customHeight="1"/>
    <row r="5987" ht="14.25" customHeight="1"/>
    <row r="5988" ht="14.25" customHeight="1"/>
    <row r="5989" ht="14.25" customHeight="1"/>
    <row r="5990" ht="14.25" customHeight="1"/>
    <row r="5991" ht="14.25" customHeight="1"/>
    <row r="5992" ht="14.25" customHeight="1"/>
    <row r="5993" ht="14.25" customHeight="1"/>
    <row r="5994" ht="14.25" customHeight="1"/>
    <row r="5995" ht="14.25" customHeight="1"/>
    <row r="5996" ht="14.25" customHeight="1"/>
    <row r="5997" ht="14.25" customHeight="1"/>
    <row r="5998" ht="14.25" customHeight="1"/>
    <row r="5999" ht="14.25" customHeight="1"/>
    <row r="6000" ht="14.25" customHeight="1"/>
    <row r="6001" ht="14.25" customHeight="1"/>
    <row r="6002" ht="14.25" customHeight="1"/>
    <row r="6003" ht="14.25" customHeight="1"/>
    <row r="6004" ht="14.25" customHeight="1"/>
    <row r="6005" ht="14.25" customHeight="1"/>
    <row r="6006" ht="14.25" customHeight="1"/>
    <row r="6007" ht="14.25" customHeight="1"/>
    <row r="6008" ht="14.25" customHeight="1"/>
    <row r="6009" ht="14.25" customHeight="1"/>
    <row r="6010" ht="14.25" customHeight="1"/>
    <row r="6011" ht="14.25" customHeight="1"/>
    <row r="6012" ht="14.25" customHeight="1"/>
    <row r="6013" ht="14.25" customHeight="1"/>
    <row r="6014" ht="14.25" customHeight="1"/>
    <row r="6015" ht="14.25" customHeight="1"/>
    <row r="6016" ht="14.25" customHeight="1"/>
    <row r="6017" ht="14.25" customHeight="1"/>
    <row r="6018" ht="14.25" customHeight="1"/>
    <row r="6019" ht="14.25" customHeight="1"/>
    <row r="6020" ht="14.25" customHeight="1"/>
    <row r="6021" ht="14.25" customHeight="1"/>
    <row r="6022" ht="14.25" customHeight="1"/>
    <row r="6023" ht="14.25" customHeight="1"/>
    <row r="6024" ht="14.25" customHeight="1"/>
    <row r="6025" ht="14.25" customHeight="1"/>
    <row r="6026" ht="14.25" customHeight="1"/>
    <row r="6027" ht="14.25" customHeight="1"/>
    <row r="6028" ht="14.25" customHeight="1"/>
    <row r="6029" ht="14.25" customHeight="1"/>
    <row r="6030" ht="14.25" customHeight="1"/>
    <row r="6031" ht="14.25" customHeight="1"/>
    <row r="6032" ht="14.25" customHeight="1"/>
    <row r="6033" ht="14.25" customHeight="1"/>
    <row r="6034" ht="14.25" customHeight="1"/>
    <row r="6035" ht="14.25" customHeight="1"/>
    <row r="6036" ht="14.25" customHeight="1"/>
    <row r="6037" ht="14.25" customHeight="1"/>
    <row r="6038" ht="14.25" customHeight="1"/>
    <row r="6039" ht="14.25" customHeight="1"/>
    <row r="6040" ht="14.25" customHeight="1"/>
    <row r="6041" ht="14.25" customHeight="1"/>
    <row r="6042" ht="14.25" customHeight="1"/>
    <row r="6043" ht="14.25" customHeight="1"/>
    <row r="6044" ht="14.25" customHeight="1"/>
    <row r="6045" ht="14.25" customHeight="1"/>
    <row r="6046" ht="14.25" customHeight="1"/>
    <row r="6047" ht="14.25" customHeight="1"/>
    <row r="6048" ht="14.25" customHeight="1"/>
    <row r="6049" ht="14.25" customHeight="1"/>
    <row r="6050" ht="14.25" customHeight="1"/>
    <row r="6051" ht="14.25" customHeight="1"/>
    <row r="6052" ht="14.25" customHeight="1"/>
    <row r="6053" ht="14.25" customHeight="1"/>
    <row r="6054" ht="14.25" customHeight="1"/>
    <row r="6055" ht="14.25" customHeight="1"/>
    <row r="6056" ht="14.25" customHeight="1"/>
    <row r="6057" ht="14.25" customHeight="1"/>
    <row r="6058" ht="14.25" customHeight="1"/>
    <row r="6059" ht="14.25" customHeight="1"/>
    <row r="6060" ht="14.25" customHeight="1"/>
    <row r="6061" ht="14.25" customHeight="1"/>
    <row r="6062" ht="14.25" customHeight="1"/>
    <row r="6063" ht="14.25" customHeight="1"/>
    <row r="6064" ht="14.25" customHeight="1"/>
    <row r="6065" ht="14.25" customHeight="1"/>
    <row r="6066" ht="14.25" customHeight="1"/>
    <row r="6067" ht="14.25" customHeight="1"/>
    <row r="6068" ht="14.25" customHeight="1"/>
    <row r="6069" ht="14.25" customHeight="1"/>
    <row r="6070" ht="14.25" customHeight="1"/>
    <row r="6071" ht="14.25" customHeight="1"/>
    <row r="6072" ht="14.25" customHeight="1"/>
    <row r="6073" ht="14.25" customHeight="1"/>
    <row r="6074" ht="14.25" customHeight="1"/>
    <row r="6075" ht="14.25" customHeight="1"/>
    <row r="6076" ht="14.25" customHeight="1"/>
    <row r="6077" ht="14.25" customHeight="1"/>
    <row r="6078" ht="14.25" customHeight="1"/>
    <row r="6079" ht="14.25" customHeight="1"/>
    <row r="6080" ht="14.25" customHeight="1"/>
    <row r="6081" ht="14.25" customHeight="1"/>
    <row r="6082" ht="14.25" customHeight="1"/>
    <row r="6083" ht="14.25" customHeight="1"/>
    <row r="6084" ht="14.25" customHeight="1"/>
    <row r="6085" ht="14.25" customHeight="1"/>
    <row r="6086" ht="14.25" customHeight="1"/>
    <row r="6087" ht="14.25" customHeight="1"/>
    <row r="6088" ht="14.25" customHeight="1"/>
    <row r="6089" ht="14.25" customHeight="1"/>
    <row r="6090" ht="14.25" customHeight="1"/>
    <row r="6091" ht="14.25" customHeight="1"/>
    <row r="6092" ht="14.25" customHeight="1"/>
    <row r="6093" ht="14.25" customHeight="1"/>
    <row r="6094" ht="14.25" customHeight="1"/>
    <row r="6095" ht="14.25" customHeight="1"/>
    <row r="6096" ht="14.25" customHeight="1"/>
    <row r="6097" ht="14.25" customHeight="1"/>
    <row r="6098" ht="14.25" customHeight="1"/>
    <row r="6099" ht="14.25" customHeight="1"/>
    <row r="6100" ht="14.25" customHeight="1"/>
    <row r="6101" ht="14.25" customHeight="1"/>
    <row r="6102" ht="14.25" customHeight="1"/>
    <row r="6103" ht="14.25" customHeight="1"/>
    <row r="6104" ht="14.25" customHeight="1"/>
    <row r="6105" ht="14.25" customHeight="1"/>
    <row r="6106" ht="14.25" customHeight="1"/>
    <row r="6107" ht="14.25" customHeight="1"/>
    <row r="6108" ht="14.25" customHeight="1"/>
    <row r="6109" ht="14.25" customHeight="1"/>
    <row r="6110" ht="14.25" customHeight="1"/>
    <row r="6111" ht="14.25" customHeight="1"/>
    <row r="6112" ht="14.25" customHeight="1"/>
    <row r="6113" ht="14.25" customHeight="1"/>
    <row r="6114" ht="14.25" customHeight="1"/>
    <row r="6115" ht="14.25" customHeight="1"/>
    <row r="6116" ht="14.25" customHeight="1"/>
    <row r="6117" ht="14.25" customHeight="1"/>
    <row r="6118" ht="14.25" customHeight="1"/>
    <row r="6119" ht="14.25" customHeight="1"/>
    <row r="6120" ht="14.25" customHeight="1"/>
    <row r="6121" ht="14.25" customHeight="1"/>
    <row r="6122" ht="14.25" customHeight="1"/>
    <row r="6123" ht="14.25" customHeight="1"/>
    <row r="6124" ht="14.25" customHeight="1"/>
    <row r="6125" ht="14.25" customHeight="1"/>
    <row r="6126" ht="14.25" customHeight="1"/>
    <row r="6127" ht="14.25" customHeight="1"/>
    <row r="6128" ht="14.25" customHeight="1"/>
    <row r="6129" ht="14.25" customHeight="1"/>
    <row r="6130" ht="14.25" customHeight="1"/>
    <row r="6131" ht="14.25" customHeight="1"/>
    <row r="6132" ht="14.25" customHeight="1"/>
    <row r="6133" ht="14.25" customHeight="1"/>
    <row r="6134" ht="14.25" customHeight="1"/>
    <row r="6135" ht="14.25" customHeight="1"/>
    <row r="6136" ht="14.25" customHeight="1"/>
    <row r="6137" ht="14.25" customHeight="1"/>
    <row r="6138" ht="14.25" customHeight="1"/>
    <row r="6139" ht="14.25" customHeight="1"/>
    <row r="6140" ht="14.25" customHeight="1"/>
    <row r="6141" ht="14.25" customHeight="1"/>
    <row r="6142" ht="14.25" customHeight="1"/>
    <row r="6143" ht="14.25" customHeight="1"/>
    <row r="6144" ht="14.25" customHeight="1"/>
    <row r="6145" ht="14.25" customHeight="1"/>
    <row r="6146" ht="14.25" customHeight="1"/>
    <row r="6147" ht="14.25" customHeight="1"/>
    <row r="6148" ht="14.25" customHeight="1"/>
    <row r="6149" ht="14.25" customHeight="1"/>
    <row r="6150" ht="14.25" customHeight="1"/>
    <row r="6151" ht="14.25" customHeight="1"/>
    <row r="6152" ht="14.25" customHeight="1"/>
    <row r="6153" ht="14.25" customHeight="1"/>
    <row r="6154" ht="14.25" customHeight="1"/>
    <row r="6155" ht="14.25" customHeight="1"/>
    <row r="6156" ht="14.25" customHeight="1"/>
    <row r="6157" ht="14.25" customHeight="1"/>
    <row r="6158" ht="14.25" customHeight="1"/>
    <row r="6159" ht="14.25" customHeight="1"/>
    <row r="6160" ht="14.25" customHeight="1"/>
    <row r="6161" ht="14.25" customHeight="1"/>
    <row r="6162" ht="14.25" customHeight="1"/>
    <row r="6163" ht="14.25" customHeight="1"/>
    <row r="6164" ht="14.25" customHeight="1"/>
    <row r="6165" ht="14.25" customHeight="1"/>
    <row r="6166" ht="14.25" customHeight="1"/>
    <row r="6167" ht="14.25" customHeight="1"/>
    <row r="6168" ht="14.25" customHeight="1"/>
    <row r="6169" ht="14.25" customHeight="1"/>
    <row r="6170" ht="14.25" customHeight="1"/>
    <row r="6171" ht="14.25" customHeight="1"/>
    <row r="6172" ht="14.25" customHeight="1"/>
    <row r="6173" ht="14.25" customHeight="1"/>
    <row r="6174" ht="14.25" customHeight="1"/>
    <row r="6175" ht="14.25" customHeight="1"/>
    <row r="6176" ht="14.25" customHeight="1"/>
    <row r="6177" ht="14.25" customHeight="1"/>
    <row r="6178" ht="14.25" customHeight="1"/>
    <row r="6179" ht="14.25" customHeight="1"/>
    <row r="6180" ht="14.25" customHeight="1"/>
    <row r="6181" ht="14.25" customHeight="1"/>
    <row r="6182" ht="14.25" customHeight="1"/>
    <row r="6183" ht="14.25" customHeight="1"/>
    <row r="6184" ht="14.25" customHeight="1"/>
    <row r="6185" ht="14.25" customHeight="1"/>
    <row r="6186" ht="14.25" customHeight="1"/>
    <row r="6187" ht="14.25" customHeight="1"/>
    <row r="6188" ht="14.25" customHeight="1"/>
    <row r="6189" ht="14.25" customHeight="1"/>
    <row r="6190" ht="14.25" customHeight="1"/>
    <row r="6191" ht="14.25" customHeight="1"/>
    <row r="6192" ht="14.25" customHeight="1"/>
    <row r="6193" ht="14.25" customHeight="1"/>
    <row r="6194" ht="14.25" customHeight="1"/>
    <row r="6195" ht="14.25" customHeight="1"/>
    <row r="6196" ht="14.25" customHeight="1"/>
    <row r="6197" ht="14.25" customHeight="1"/>
    <row r="6198" ht="14.25" customHeight="1"/>
    <row r="6199" ht="14.25" customHeight="1"/>
    <row r="6200" ht="14.25" customHeight="1"/>
    <row r="6201" ht="14.25" customHeight="1"/>
    <row r="6202" ht="14.25" customHeight="1"/>
    <row r="6203" ht="14.25" customHeight="1"/>
    <row r="6204" ht="14.25" customHeight="1"/>
    <row r="6205" ht="14.25" customHeight="1"/>
    <row r="6206" ht="14.25" customHeight="1"/>
    <row r="6207" ht="14.25" customHeight="1"/>
    <row r="6208" ht="14.25" customHeight="1"/>
    <row r="6209" ht="14.25" customHeight="1"/>
    <row r="6210" ht="14.25" customHeight="1"/>
    <row r="6211" ht="14.25" customHeight="1"/>
    <row r="6212" ht="14.25" customHeight="1"/>
    <row r="6213" ht="14.25" customHeight="1"/>
    <row r="6214" ht="14.25" customHeight="1"/>
    <row r="6215" ht="14.25" customHeight="1"/>
    <row r="6216" ht="14.25" customHeight="1"/>
    <row r="6217" ht="14.25" customHeight="1"/>
    <row r="6218" ht="14.25" customHeight="1"/>
    <row r="6219" ht="14.25" customHeight="1"/>
    <row r="6220" ht="14.25" customHeight="1"/>
    <row r="6221" ht="14.25" customHeight="1"/>
    <row r="6222" ht="14.25" customHeight="1"/>
    <row r="6223" ht="14.25" customHeight="1"/>
    <row r="6224" ht="14.25" customHeight="1"/>
    <row r="6225" ht="14.25" customHeight="1"/>
    <row r="6226" ht="14.25" customHeight="1"/>
    <row r="6227" ht="14.25" customHeight="1"/>
    <row r="6228" ht="14.25" customHeight="1"/>
    <row r="6229" ht="14.25" customHeight="1"/>
    <row r="6230" ht="14.25" customHeight="1"/>
    <row r="6231" ht="14.25" customHeight="1"/>
    <row r="6232" ht="14.25" customHeight="1"/>
    <row r="6233" ht="14.25" customHeight="1"/>
    <row r="6234" ht="14.25" customHeight="1"/>
    <row r="6235" ht="14.25" customHeight="1"/>
    <row r="6236" ht="14.25" customHeight="1"/>
    <row r="6237" ht="14.25" customHeight="1"/>
    <row r="6238" ht="14.25" customHeight="1"/>
    <row r="6239" ht="14.25" customHeight="1"/>
    <row r="6240" ht="14.25" customHeight="1"/>
    <row r="6241" ht="14.25" customHeight="1"/>
    <row r="6242" ht="14.25" customHeight="1"/>
    <row r="6243" ht="14.25" customHeight="1"/>
    <row r="6244" ht="14.25" customHeight="1"/>
    <row r="6245" ht="14.25" customHeight="1"/>
    <row r="6246" ht="14.25" customHeight="1"/>
    <row r="6247" ht="14.25" customHeight="1"/>
    <row r="6248" ht="14.25" customHeight="1"/>
    <row r="6249" ht="14.25" customHeight="1"/>
    <row r="6250" ht="14.25" customHeight="1"/>
    <row r="6251" ht="14.25" customHeight="1"/>
    <row r="6252" ht="14.25" customHeight="1"/>
    <row r="6253" ht="14.25" customHeight="1"/>
    <row r="6254" ht="14.25" customHeight="1"/>
    <row r="6255" ht="14.25" customHeight="1"/>
    <row r="6256" ht="14.25" customHeight="1"/>
    <row r="6257" ht="14.25" customHeight="1"/>
    <row r="6258" ht="14.25" customHeight="1"/>
    <row r="6259" ht="14.25" customHeight="1"/>
    <row r="6260" ht="14.25" customHeight="1"/>
    <row r="6261" ht="14.25" customHeight="1"/>
    <row r="6262" ht="14.25" customHeight="1"/>
    <row r="6263" ht="14.25" customHeight="1"/>
    <row r="6264" ht="14.25" customHeight="1"/>
    <row r="6265" ht="14.25" customHeight="1"/>
    <row r="6266" ht="14.25" customHeight="1"/>
    <row r="6267" ht="14.25" customHeight="1"/>
    <row r="6268" ht="14.25" customHeight="1"/>
    <row r="6269" ht="14.25" customHeight="1"/>
    <row r="6270" ht="14.25" customHeight="1"/>
    <row r="6271" ht="14.25" customHeight="1"/>
    <row r="6272" ht="14.25" customHeight="1"/>
    <row r="6273" ht="14.25" customHeight="1"/>
    <row r="6274" ht="14.25" customHeight="1"/>
    <row r="6275" ht="14.25" customHeight="1"/>
    <row r="6276" ht="14.25" customHeight="1"/>
    <row r="6277" ht="14.25" customHeight="1"/>
    <row r="6278" ht="14.25" customHeight="1"/>
    <row r="6279" ht="14.25" customHeight="1"/>
    <row r="6280" ht="14.25" customHeight="1"/>
    <row r="6281" ht="14.25" customHeight="1"/>
    <row r="6282" ht="14.25" customHeight="1"/>
    <row r="6283" ht="14.25" customHeight="1"/>
    <row r="6284" ht="14.25" customHeight="1"/>
    <row r="6285" ht="14.25" customHeight="1"/>
    <row r="6286" ht="14.25" customHeight="1"/>
    <row r="6287" ht="14.25" customHeight="1"/>
    <row r="6288" ht="14.25" customHeight="1"/>
    <row r="6289" ht="14.25" customHeight="1"/>
    <row r="6290" ht="14.25" customHeight="1"/>
    <row r="6291" ht="14.25" customHeight="1"/>
    <row r="6292" ht="14.25" customHeight="1"/>
    <row r="6293" ht="14.25" customHeight="1"/>
    <row r="6294" ht="14.25" customHeight="1"/>
    <row r="6295" ht="14.25" customHeight="1"/>
    <row r="6296" ht="14.25" customHeight="1"/>
    <row r="6297" ht="14.25" customHeight="1"/>
    <row r="6298" ht="14.25" customHeight="1"/>
    <row r="6299" ht="14.25" customHeight="1"/>
    <row r="6300" ht="14.25" customHeight="1"/>
    <row r="6301" ht="14.25" customHeight="1"/>
    <row r="6302" ht="14.25" customHeight="1"/>
    <row r="6303" ht="14.25" customHeight="1"/>
    <row r="6304" ht="14.25" customHeight="1"/>
    <row r="6305" ht="14.25" customHeight="1"/>
    <row r="6306" ht="14.25" customHeight="1"/>
    <row r="6307" ht="14.25" customHeight="1"/>
    <row r="6308" ht="14.25" customHeight="1"/>
    <row r="6309" ht="14.25" customHeight="1"/>
    <row r="6310" ht="14.25" customHeight="1"/>
    <row r="6311" ht="14.25" customHeight="1"/>
    <row r="6312" ht="14.25" customHeight="1"/>
    <row r="6313" ht="14.25" customHeight="1"/>
    <row r="6314" ht="14.25" customHeight="1"/>
    <row r="6315" ht="14.25" customHeight="1"/>
    <row r="6316" ht="14.25" customHeight="1"/>
    <row r="6317" ht="14.25" customHeight="1"/>
    <row r="6318" ht="14.25" customHeight="1"/>
    <row r="6319" ht="14.25" customHeight="1"/>
    <row r="6320" ht="14.25" customHeight="1"/>
    <row r="6321" ht="14.25" customHeight="1"/>
    <row r="6322" ht="14.25" customHeight="1"/>
    <row r="6323" ht="14.25" customHeight="1"/>
    <row r="6324" ht="14.25" customHeight="1"/>
    <row r="6325" ht="14.25" customHeight="1"/>
    <row r="6326" ht="14.25" customHeight="1"/>
    <row r="6327" ht="14.25" customHeight="1"/>
    <row r="6328" ht="14.25" customHeight="1"/>
    <row r="6329" ht="14.25" customHeight="1"/>
    <row r="6330" ht="14.25" customHeight="1"/>
    <row r="6331" ht="14.25" customHeight="1"/>
    <row r="6332" ht="14.25" customHeight="1"/>
    <row r="6333" ht="14.25" customHeight="1"/>
    <row r="6334" ht="14.25" customHeight="1"/>
    <row r="6335" ht="14.25" customHeight="1"/>
    <row r="6336" ht="14.25" customHeight="1"/>
    <row r="6337" ht="14.25" customHeight="1"/>
    <row r="6338" ht="14.25" customHeight="1"/>
    <row r="6339" ht="14.25" customHeight="1"/>
    <row r="6340" ht="14.25" customHeight="1"/>
    <row r="6341" ht="14.25" customHeight="1"/>
    <row r="6342" ht="14.25" customHeight="1"/>
    <row r="6343" ht="14.25" customHeight="1"/>
    <row r="6344" ht="14.25" customHeight="1"/>
    <row r="6345" ht="14.25" customHeight="1"/>
    <row r="6346" ht="14.25" customHeight="1"/>
    <row r="6347" ht="14.25" customHeight="1"/>
    <row r="6348" ht="14.25" customHeight="1"/>
    <row r="6349" ht="14.25" customHeight="1"/>
    <row r="6350" ht="14.25" customHeight="1"/>
    <row r="6351" ht="14.25" customHeight="1"/>
    <row r="6352" ht="14.25" customHeight="1"/>
    <row r="6353" ht="14.25" customHeight="1"/>
    <row r="6354" ht="14.25" customHeight="1"/>
    <row r="6355" ht="14.25" customHeight="1"/>
    <row r="6356" ht="14.25" customHeight="1"/>
    <row r="6357" ht="14.25" customHeight="1"/>
    <row r="6358" ht="14.25" customHeight="1"/>
    <row r="6359" ht="14.25" customHeight="1"/>
    <row r="6360" ht="14.25" customHeight="1"/>
    <row r="6361" ht="14.25" customHeight="1"/>
    <row r="6362" ht="14.25" customHeight="1"/>
    <row r="6363" ht="14.25" customHeight="1"/>
    <row r="6364" ht="14.25" customHeight="1"/>
    <row r="6365" ht="14.25" customHeight="1"/>
    <row r="6366" ht="14.25" customHeight="1"/>
    <row r="6367" ht="14.25" customHeight="1"/>
    <row r="6368" ht="14.25" customHeight="1"/>
    <row r="6369" ht="14.25" customHeight="1"/>
    <row r="6370" ht="14.25" customHeight="1"/>
    <row r="6371" ht="14.25" customHeight="1"/>
    <row r="6372" ht="14.25" customHeight="1"/>
    <row r="6373" ht="14.25" customHeight="1"/>
    <row r="6374" ht="14.25" customHeight="1"/>
    <row r="6375" ht="14.25" customHeight="1"/>
    <row r="6376" ht="14.25" customHeight="1"/>
    <row r="6377" ht="14.25" customHeight="1"/>
    <row r="6378" ht="14.25" customHeight="1"/>
    <row r="6379" ht="14.25" customHeight="1"/>
    <row r="6380" ht="14.25" customHeight="1"/>
    <row r="6381" ht="14.25" customHeight="1"/>
    <row r="6382" ht="14.25" customHeight="1"/>
    <row r="6383" ht="14.25" customHeight="1"/>
    <row r="6384" ht="14.25" customHeight="1"/>
    <row r="6385" ht="14.25" customHeight="1"/>
    <row r="6386" ht="14.25" customHeight="1"/>
    <row r="6387" ht="14.25" customHeight="1"/>
    <row r="6388" ht="14.25" customHeight="1"/>
    <row r="6389" ht="14.25" customHeight="1"/>
    <row r="6390" ht="14.25" customHeight="1"/>
    <row r="6391" ht="14.25" customHeight="1"/>
    <row r="6392" ht="14.25" customHeight="1"/>
    <row r="6393" ht="14.25" customHeight="1"/>
    <row r="6394" ht="14.25" customHeight="1"/>
    <row r="6395" ht="14.25" customHeight="1"/>
    <row r="6396" ht="14.25" customHeight="1"/>
    <row r="6397" ht="14.25" customHeight="1"/>
    <row r="6398" ht="14.25" customHeight="1"/>
    <row r="6399" ht="14.25" customHeight="1"/>
    <row r="6400" ht="14.25" customHeight="1"/>
    <row r="6401" ht="14.25" customHeight="1"/>
    <row r="6402" ht="14.25" customHeight="1"/>
    <row r="6403" ht="14.25" customHeight="1"/>
    <row r="6404" ht="14.25" customHeight="1"/>
    <row r="6405" ht="14.25" customHeight="1"/>
    <row r="6406" ht="14.25" customHeight="1"/>
    <row r="6407" ht="14.25" customHeight="1"/>
    <row r="6408" ht="14.25" customHeight="1"/>
    <row r="6409" ht="14.25" customHeight="1"/>
    <row r="6410" ht="14.25" customHeight="1"/>
    <row r="6411" ht="14.25" customHeight="1"/>
    <row r="6412" ht="14.25" customHeight="1"/>
    <row r="6413" ht="14.25" customHeight="1"/>
    <row r="6414" ht="14.25" customHeight="1"/>
    <row r="6415" ht="14.25" customHeight="1"/>
    <row r="6416" ht="14.25" customHeight="1"/>
    <row r="6417" ht="14.25" customHeight="1"/>
    <row r="6418" ht="14.25" customHeight="1"/>
    <row r="6419" ht="14.25" customHeight="1"/>
    <row r="6420" ht="14.25" customHeight="1"/>
    <row r="6421" ht="14.25" customHeight="1"/>
    <row r="6422" ht="14.25" customHeight="1"/>
    <row r="6423" ht="14.25" customHeight="1"/>
    <row r="6424" ht="14.25" customHeight="1"/>
    <row r="6425" ht="14.25" customHeight="1"/>
    <row r="6426" ht="14.25" customHeight="1"/>
    <row r="6427" ht="14.25" customHeight="1"/>
    <row r="6428" ht="14.25" customHeight="1"/>
    <row r="6429" ht="14.25" customHeight="1"/>
    <row r="6430" ht="14.25" customHeight="1"/>
    <row r="6431" ht="14.25" customHeight="1"/>
    <row r="6432" ht="14.25" customHeight="1"/>
    <row r="6433" ht="14.25" customHeight="1"/>
    <row r="6434" ht="14.25" customHeight="1"/>
    <row r="6435" ht="14.25" customHeight="1"/>
    <row r="6436" ht="14.25" customHeight="1"/>
    <row r="6437" ht="14.25" customHeight="1"/>
    <row r="6438" ht="14.25" customHeight="1"/>
    <row r="6439" ht="14.25" customHeight="1"/>
    <row r="6440" ht="14.25" customHeight="1"/>
    <row r="6441" ht="14.25" customHeight="1"/>
    <row r="6442" ht="14.25" customHeight="1"/>
    <row r="6443" ht="14.25" customHeight="1"/>
    <row r="6444" ht="14.25" customHeight="1"/>
    <row r="6445" ht="14.25" customHeight="1"/>
    <row r="6446" ht="14.25" customHeight="1"/>
    <row r="6447" ht="14.25" customHeight="1"/>
    <row r="6448" ht="14.25" customHeight="1"/>
    <row r="6449" ht="14.25" customHeight="1"/>
    <row r="6450" ht="14.25" customHeight="1"/>
    <row r="6451" ht="14.25" customHeight="1"/>
    <row r="6452" ht="14.25" customHeight="1"/>
    <row r="6453" ht="14.25" customHeight="1"/>
    <row r="6454" ht="14.25" customHeight="1"/>
    <row r="6455" ht="14.25" customHeight="1"/>
    <row r="6456" ht="14.25" customHeight="1"/>
    <row r="6457" ht="14.25" customHeight="1"/>
    <row r="6458" ht="14.25" customHeight="1"/>
    <row r="6459" ht="14.25" customHeight="1"/>
    <row r="6460" ht="14.25" customHeight="1"/>
    <row r="6461" ht="14.25" customHeight="1"/>
    <row r="6462" ht="14.25" customHeight="1"/>
    <row r="6463" ht="14.25" customHeight="1"/>
    <row r="6464" ht="14.25" customHeight="1"/>
    <row r="6465" ht="14.25" customHeight="1"/>
    <row r="6466" ht="14.25" customHeight="1"/>
    <row r="6467" ht="14.25" customHeight="1"/>
    <row r="6468" ht="14.25" customHeight="1"/>
    <row r="6469" ht="14.25" customHeight="1"/>
    <row r="6470" ht="14.25" customHeight="1"/>
    <row r="6471" ht="14.25" customHeight="1"/>
    <row r="6472" ht="14.25" customHeight="1"/>
    <row r="6473" ht="14.25" customHeight="1"/>
    <row r="6474" ht="14.25" customHeight="1"/>
    <row r="6475" ht="14.25" customHeight="1"/>
    <row r="6476" ht="14.25" customHeight="1"/>
    <row r="6477" ht="14.25" customHeight="1"/>
    <row r="6478" ht="14.25" customHeight="1"/>
    <row r="6479" ht="14.25" customHeight="1"/>
    <row r="6480" ht="14.25" customHeight="1"/>
    <row r="6481" ht="14.25" customHeight="1"/>
    <row r="6482" ht="14.25" customHeight="1"/>
    <row r="6483" ht="14.25" customHeight="1"/>
    <row r="6484" ht="14.25" customHeight="1"/>
    <row r="6485" ht="14.25" customHeight="1"/>
    <row r="6486" ht="14.25" customHeight="1"/>
    <row r="6487" ht="14.25" customHeight="1"/>
    <row r="6488" ht="14.25" customHeight="1"/>
    <row r="6489" ht="14.25" customHeight="1"/>
    <row r="6490" ht="14.25" customHeight="1"/>
    <row r="6491" ht="14.25" customHeight="1"/>
    <row r="6492" ht="14.25" customHeight="1"/>
    <row r="6493" ht="14.25" customHeight="1"/>
    <row r="6494" ht="14.25" customHeight="1"/>
    <row r="6495" ht="14.25" customHeight="1"/>
    <row r="6496" ht="14.25" customHeight="1"/>
    <row r="6497" ht="14.25" customHeight="1"/>
    <row r="6498" ht="14.25" customHeight="1"/>
    <row r="6499" ht="14.25" customHeight="1"/>
    <row r="6500" ht="14.25" customHeight="1"/>
    <row r="6501" ht="14.25" customHeight="1"/>
    <row r="6502" ht="14.25" customHeight="1"/>
    <row r="6503" ht="14.25" customHeight="1"/>
    <row r="6504" ht="14.25" customHeight="1"/>
    <row r="6505" ht="14.25" customHeight="1"/>
    <row r="6506" ht="14.25" customHeight="1"/>
    <row r="6507" ht="14.25" customHeight="1"/>
    <row r="6508" ht="14.25" customHeight="1"/>
    <row r="6509" ht="14.25" customHeight="1"/>
    <row r="6510" ht="14.25" customHeight="1"/>
    <row r="6511" ht="14.25" customHeight="1"/>
    <row r="6512" ht="14.25" customHeight="1"/>
    <row r="6513" ht="14.25" customHeight="1"/>
    <row r="6514" ht="14.25" customHeight="1"/>
    <row r="6515" ht="14.25" customHeight="1"/>
    <row r="6516" ht="14.25" customHeight="1"/>
    <row r="6517" ht="14.25" customHeight="1"/>
    <row r="6518" ht="14.25" customHeight="1"/>
    <row r="6519" ht="14.25" customHeight="1"/>
    <row r="6520" ht="14.25" customHeight="1"/>
    <row r="6521" ht="14.25" customHeight="1"/>
    <row r="6522" ht="14.25" customHeight="1"/>
    <row r="6523" ht="14.25" customHeight="1"/>
    <row r="6524" ht="14.25" customHeight="1"/>
    <row r="6525" ht="14.25" customHeight="1"/>
    <row r="6526" ht="14.25" customHeight="1"/>
    <row r="6527" ht="14.25" customHeight="1"/>
    <row r="6528" ht="14.25" customHeight="1"/>
    <row r="6529" ht="14.25" customHeight="1"/>
    <row r="6530" ht="14.25" customHeight="1"/>
    <row r="6531" ht="14.25" customHeight="1"/>
    <row r="6532" ht="14.25" customHeight="1"/>
    <row r="6533" ht="14.25" customHeight="1"/>
    <row r="6534" ht="14.25" customHeight="1"/>
    <row r="6535" ht="14.25" customHeight="1"/>
    <row r="6536" ht="14.25" customHeight="1"/>
    <row r="6537" ht="14.25" customHeight="1"/>
    <row r="6538" ht="14.25" customHeight="1"/>
    <row r="6539" ht="14.25" customHeight="1"/>
    <row r="6540" ht="14.25" customHeight="1"/>
    <row r="6541" ht="14.25" customHeight="1"/>
    <row r="6542" ht="14.25" customHeight="1"/>
    <row r="6543" ht="14.25" customHeight="1"/>
    <row r="6544" ht="14.25" customHeight="1"/>
    <row r="6545" ht="14.25" customHeight="1"/>
    <row r="6546" ht="14.25" customHeight="1"/>
    <row r="6547" ht="14.25" customHeight="1"/>
    <row r="6548" ht="14.25" customHeight="1"/>
    <row r="6549" ht="14.25" customHeight="1"/>
    <row r="6550" ht="14.25" customHeight="1"/>
    <row r="6551" ht="14.25" customHeight="1"/>
    <row r="6552" ht="14.25" customHeight="1"/>
    <row r="6553" ht="14.25" customHeight="1"/>
    <row r="6554" ht="14.25" customHeight="1"/>
    <row r="6555" ht="14.25" customHeight="1"/>
    <row r="6556" ht="14.25" customHeight="1"/>
    <row r="6557" ht="14.25" customHeight="1"/>
    <row r="6558" ht="14.25" customHeight="1"/>
    <row r="6559" ht="14.25" customHeight="1"/>
    <row r="6560" ht="14.25" customHeight="1"/>
    <row r="6561" ht="14.25" customHeight="1"/>
    <row r="6562" ht="14.25" customHeight="1"/>
    <row r="6563" ht="14.25" customHeight="1"/>
    <row r="6564" ht="14.25" customHeight="1"/>
    <row r="6565" ht="14.25" customHeight="1"/>
    <row r="6566" ht="14.25" customHeight="1"/>
    <row r="6567" ht="14.25" customHeight="1"/>
    <row r="6568" ht="14.25" customHeight="1"/>
    <row r="6569" ht="14.25" customHeight="1"/>
    <row r="6570" ht="14.25" customHeight="1"/>
    <row r="6571" ht="14.25" customHeight="1"/>
    <row r="6572" ht="14.25" customHeight="1"/>
    <row r="6573" ht="14.25" customHeight="1"/>
    <row r="6574" ht="14.25" customHeight="1"/>
    <row r="6575" ht="14.25" customHeight="1"/>
    <row r="6576" ht="14.25" customHeight="1"/>
    <row r="6577" ht="14.25" customHeight="1"/>
    <row r="6578" ht="14.25" customHeight="1"/>
    <row r="6579" ht="14.25" customHeight="1"/>
    <row r="6580" ht="14.25" customHeight="1"/>
    <row r="6581" ht="14.25" customHeight="1"/>
    <row r="6582" ht="14.25" customHeight="1"/>
    <row r="6583" ht="14.25" customHeight="1"/>
    <row r="6584" ht="14.25" customHeight="1"/>
    <row r="6585" ht="14.25" customHeight="1"/>
    <row r="6586" ht="14.25" customHeight="1"/>
    <row r="6587" ht="14.25" customHeight="1"/>
    <row r="6588" ht="14.25" customHeight="1"/>
    <row r="6589" ht="14.25" customHeight="1"/>
    <row r="6590" ht="14.25" customHeight="1"/>
    <row r="6591" ht="14.25" customHeight="1"/>
    <row r="6592" ht="14.25" customHeight="1"/>
    <row r="6593" ht="14.25" customHeight="1"/>
    <row r="6594" ht="14.25" customHeight="1"/>
    <row r="6595" ht="14.25" customHeight="1"/>
    <row r="6596" ht="14.25" customHeight="1"/>
    <row r="6597" ht="14.25" customHeight="1"/>
    <row r="6598" ht="14.25" customHeight="1"/>
    <row r="6599" ht="14.25" customHeight="1"/>
    <row r="6600" ht="14.25" customHeight="1"/>
    <row r="6601" ht="14.25" customHeight="1"/>
    <row r="6602" ht="14.25" customHeight="1"/>
    <row r="6603" ht="14.25" customHeight="1"/>
    <row r="6604" ht="14.25" customHeight="1"/>
    <row r="6605" ht="14.25" customHeight="1"/>
    <row r="6606" ht="14.25" customHeight="1"/>
    <row r="6607" ht="14.25" customHeight="1"/>
    <row r="6608" ht="14.25" customHeight="1"/>
    <row r="6609" ht="14.25" customHeight="1"/>
    <row r="6610" ht="14.25" customHeight="1"/>
    <row r="6611" ht="14.25" customHeight="1"/>
    <row r="6612" ht="14.25" customHeight="1"/>
    <row r="6613" ht="14.25" customHeight="1"/>
    <row r="6614" ht="14.25" customHeight="1"/>
    <row r="6615" ht="14.25" customHeight="1"/>
    <row r="6616" ht="14.25" customHeight="1"/>
    <row r="6617" ht="14.25" customHeight="1"/>
    <row r="6618" ht="14.25" customHeight="1"/>
    <row r="6619" ht="14.25" customHeight="1"/>
    <row r="6620" ht="14.25" customHeight="1"/>
    <row r="6621" ht="14.25" customHeight="1"/>
    <row r="6622" ht="14.25" customHeight="1"/>
    <row r="6623" ht="14.25" customHeight="1"/>
    <row r="6624" ht="14.25" customHeight="1"/>
    <row r="6625" ht="14.25" customHeight="1"/>
    <row r="6626" ht="14.25" customHeight="1"/>
    <row r="6627" ht="14.25" customHeight="1"/>
    <row r="6628" ht="14.25" customHeight="1"/>
    <row r="6629" ht="14.25" customHeight="1"/>
    <row r="6630" ht="14.25" customHeight="1"/>
    <row r="6631" ht="14.25" customHeight="1"/>
    <row r="6632" ht="14.25" customHeight="1"/>
    <row r="6633" ht="14.25" customHeight="1"/>
    <row r="6634" ht="14.25" customHeight="1"/>
    <row r="6635" ht="14.25" customHeight="1"/>
    <row r="6636" ht="14.25" customHeight="1"/>
    <row r="6637" ht="14.25" customHeight="1"/>
    <row r="6638" ht="14.25" customHeight="1"/>
    <row r="6639" ht="14.25" customHeight="1"/>
    <row r="6640" ht="14.25" customHeight="1"/>
    <row r="6641" ht="14.25" customHeight="1"/>
    <row r="6642" ht="14.25" customHeight="1"/>
    <row r="6643" ht="14.25" customHeight="1"/>
    <row r="6644" ht="14.25" customHeight="1"/>
    <row r="6645" ht="14.25" customHeight="1"/>
    <row r="6646" ht="14.25" customHeight="1"/>
    <row r="6647" ht="14.25" customHeight="1"/>
    <row r="6648" ht="14.25" customHeight="1"/>
    <row r="6649" ht="14.25" customHeight="1"/>
    <row r="6650" ht="14.25" customHeight="1"/>
    <row r="6651" ht="14.25" customHeight="1"/>
    <row r="6652" ht="14.25" customHeight="1"/>
    <row r="6653" ht="14.25" customHeight="1"/>
    <row r="6654" ht="14.25" customHeight="1"/>
    <row r="6655" ht="14.25" customHeight="1"/>
    <row r="6656" ht="14.25" customHeight="1"/>
    <row r="6657" ht="14.25" customHeight="1"/>
    <row r="6658" ht="14.25" customHeight="1"/>
    <row r="6659" ht="14.25" customHeight="1"/>
    <row r="6660" ht="14.25" customHeight="1"/>
    <row r="6661" ht="14.25" customHeight="1"/>
    <row r="6662" ht="14.25" customHeight="1"/>
    <row r="6663" ht="14.25" customHeight="1"/>
    <row r="6664" ht="14.25" customHeight="1"/>
    <row r="6665" ht="14.25" customHeight="1"/>
    <row r="6666" ht="14.25" customHeight="1"/>
    <row r="6667" ht="14.25" customHeight="1"/>
    <row r="6668" ht="14.25" customHeight="1"/>
    <row r="6669" ht="14.25" customHeight="1"/>
    <row r="6670" ht="14.25" customHeight="1"/>
    <row r="6671" ht="14.25" customHeight="1"/>
    <row r="6672" ht="14.25" customHeight="1"/>
    <row r="6673" ht="14.25" customHeight="1"/>
    <row r="6674" ht="14.25" customHeight="1"/>
    <row r="6675" ht="14.25" customHeight="1"/>
    <row r="6676" ht="14.25" customHeight="1"/>
    <row r="6677" ht="14.25" customHeight="1"/>
    <row r="6678" ht="14.25" customHeight="1"/>
    <row r="6679" ht="14.25" customHeight="1"/>
    <row r="6680" ht="14.25" customHeight="1"/>
    <row r="6681" ht="14.25" customHeight="1"/>
    <row r="6682" ht="14.25" customHeight="1"/>
    <row r="6683" ht="14.25" customHeight="1"/>
    <row r="6684" ht="14.25" customHeight="1"/>
    <row r="6685" ht="14.25" customHeight="1"/>
    <row r="6686" ht="14.25" customHeight="1"/>
    <row r="6687" ht="14.25" customHeight="1"/>
    <row r="6688" ht="14.25" customHeight="1"/>
    <row r="6689" ht="14.25" customHeight="1"/>
    <row r="6690" ht="14.25" customHeight="1"/>
    <row r="6691" ht="14.25" customHeight="1"/>
    <row r="6692" ht="14.25" customHeight="1"/>
    <row r="6693" ht="14.25" customHeight="1"/>
    <row r="6694" ht="14.25" customHeight="1"/>
    <row r="6695" ht="14.25" customHeight="1"/>
    <row r="6696" ht="14.25" customHeight="1"/>
    <row r="6697" ht="14.25" customHeight="1"/>
    <row r="6698" ht="14.25" customHeight="1"/>
    <row r="6699" ht="14.25" customHeight="1"/>
    <row r="6700" ht="14.25" customHeight="1"/>
    <row r="6701" ht="14.25" customHeight="1"/>
    <row r="6702" ht="14.25" customHeight="1"/>
    <row r="6703" ht="14.25" customHeight="1"/>
    <row r="6704" ht="14.25" customHeight="1"/>
    <row r="6705" ht="14.25" customHeight="1"/>
    <row r="6706" ht="14.25" customHeight="1"/>
    <row r="6707" ht="14.25" customHeight="1"/>
    <row r="6708" ht="14.25" customHeight="1"/>
    <row r="6709" ht="14.25" customHeight="1"/>
    <row r="6710" ht="14.25" customHeight="1"/>
    <row r="6711" ht="14.25" customHeight="1"/>
    <row r="6712" ht="14.25" customHeight="1"/>
    <row r="6713" ht="14.25" customHeight="1"/>
    <row r="6714" ht="14.25" customHeight="1"/>
    <row r="6715" ht="14.25" customHeight="1"/>
    <row r="6716" ht="14.25" customHeight="1"/>
    <row r="6717" ht="14.25" customHeight="1"/>
    <row r="6718" ht="14.25" customHeight="1"/>
    <row r="6719" ht="14.25" customHeight="1"/>
    <row r="6720" ht="14.25" customHeight="1"/>
    <row r="6721" ht="14.25" customHeight="1"/>
    <row r="6722" ht="14.25" customHeight="1"/>
    <row r="6723" ht="14.25" customHeight="1"/>
    <row r="6724" ht="14.25" customHeight="1"/>
    <row r="6725" ht="14.25" customHeight="1"/>
    <row r="6726" ht="14.25" customHeight="1"/>
    <row r="6727" ht="14.25" customHeight="1"/>
    <row r="6728" ht="14.25" customHeight="1"/>
    <row r="6729" ht="14.25" customHeight="1"/>
    <row r="6730" ht="14.25" customHeight="1"/>
    <row r="6731" ht="14.25" customHeight="1"/>
    <row r="6732" ht="14.25" customHeight="1"/>
    <row r="6733" ht="14.25" customHeight="1"/>
    <row r="6734" ht="14.25" customHeight="1"/>
    <row r="6735" ht="14.25" customHeight="1"/>
    <row r="6736" ht="14.25" customHeight="1"/>
    <row r="6737" ht="14.25" customHeight="1"/>
    <row r="6738" ht="14.25" customHeight="1"/>
    <row r="6739" ht="14.25" customHeight="1"/>
    <row r="6740" ht="14.25" customHeight="1"/>
    <row r="6741" ht="14.25" customHeight="1"/>
    <row r="6742" ht="14.25" customHeight="1"/>
    <row r="6743" ht="14.25" customHeight="1"/>
    <row r="6744" ht="14.25" customHeight="1"/>
    <row r="6745" ht="14.25" customHeight="1"/>
    <row r="6746" ht="14.25" customHeight="1"/>
    <row r="6747" ht="14.25" customHeight="1"/>
    <row r="6748" ht="14.25" customHeight="1"/>
    <row r="6749" ht="14.25" customHeight="1"/>
    <row r="6750" ht="14.25" customHeight="1"/>
    <row r="6751" ht="14.25" customHeight="1"/>
    <row r="6752" ht="14.25" customHeight="1"/>
    <row r="6753" ht="14.25" customHeight="1"/>
    <row r="6754" ht="14.25" customHeight="1"/>
    <row r="6755" ht="14.25" customHeight="1"/>
    <row r="6756" ht="14.25" customHeight="1"/>
    <row r="6757" ht="14.25" customHeight="1"/>
    <row r="6758" ht="14.25" customHeight="1"/>
    <row r="6759" ht="14.25" customHeight="1"/>
    <row r="6760" ht="14.25" customHeight="1"/>
    <row r="6761" ht="14.25" customHeight="1"/>
    <row r="6762" ht="14.25" customHeight="1"/>
    <row r="6763" ht="14.25" customHeight="1"/>
    <row r="6764" ht="14.25" customHeight="1"/>
    <row r="6765" ht="14.25" customHeight="1"/>
    <row r="6766" ht="14.25" customHeight="1"/>
    <row r="6767" ht="14.25" customHeight="1"/>
    <row r="6768" ht="14.25" customHeight="1"/>
    <row r="6769" ht="14.25" customHeight="1"/>
    <row r="6770" ht="14.25" customHeight="1"/>
    <row r="6771" ht="14.25" customHeight="1"/>
    <row r="6772" ht="14.25" customHeight="1"/>
    <row r="6773" ht="14.25" customHeight="1"/>
    <row r="6774" ht="14.25" customHeight="1"/>
    <row r="6775" ht="14.25" customHeight="1"/>
    <row r="6776" ht="14.25" customHeight="1"/>
    <row r="6777" ht="14.25" customHeight="1"/>
    <row r="6778" ht="14.25" customHeight="1"/>
    <row r="6779" ht="14.25" customHeight="1"/>
    <row r="6780" ht="14.25" customHeight="1"/>
    <row r="6781" ht="14.25" customHeight="1"/>
    <row r="6782" ht="14.25" customHeight="1"/>
    <row r="6783" ht="14.25" customHeight="1"/>
    <row r="6784" ht="14.25" customHeight="1"/>
    <row r="6785" ht="14.25" customHeight="1"/>
    <row r="6786" ht="14.25" customHeight="1"/>
    <row r="6787" ht="14.25" customHeight="1"/>
    <row r="6788" ht="14.25" customHeight="1"/>
    <row r="6789" ht="14.25" customHeight="1"/>
    <row r="6790" ht="14.25" customHeight="1"/>
    <row r="6791" ht="14.25" customHeight="1"/>
    <row r="6792" ht="14.25" customHeight="1"/>
    <row r="6793" ht="14.25" customHeight="1"/>
    <row r="6794" ht="14.25" customHeight="1"/>
    <row r="6795" ht="14.25" customHeight="1"/>
    <row r="6796" ht="14.25" customHeight="1"/>
    <row r="6797" ht="14.25" customHeight="1"/>
    <row r="6798" ht="14.25" customHeight="1"/>
    <row r="6799" ht="14.25" customHeight="1"/>
    <row r="6800" ht="14.25" customHeight="1"/>
    <row r="6801" ht="14.25" customHeight="1"/>
    <row r="6802" ht="14.25" customHeight="1"/>
    <row r="6803" ht="14.25" customHeight="1"/>
    <row r="6804" ht="14.25" customHeight="1"/>
    <row r="6805" ht="14.25" customHeight="1"/>
    <row r="6806" ht="14.25" customHeight="1"/>
    <row r="6807" ht="14.25" customHeight="1"/>
    <row r="6808" ht="14.25" customHeight="1"/>
    <row r="6809" ht="14.25" customHeight="1"/>
    <row r="6810" ht="14.25" customHeight="1"/>
    <row r="6811" ht="14.25" customHeight="1"/>
    <row r="6812" ht="14.25" customHeight="1"/>
    <row r="6813" ht="14.25" customHeight="1"/>
    <row r="6814" ht="14.25" customHeight="1"/>
    <row r="6815" ht="14.25" customHeight="1"/>
    <row r="6816" ht="14.25" customHeight="1"/>
    <row r="6817" ht="14.25" customHeight="1"/>
    <row r="6818" ht="14.25" customHeight="1"/>
    <row r="6819" ht="14.25" customHeight="1"/>
    <row r="6820" ht="14.25" customHeight="1"/>
    <row r="6821" ht="14.25" customHeight="1"/>
    <row r="6822" ht="14.25" customHeight="1"/>
    <row r="6823" ht="14.25" customHeight="1"/>
    <row r="6824" ht="14.25" customHeight="1"/>
    <row r="6825" ht="14.25" customHeight="1"/>
    <row r="6826" ht="14.25" customHeight="1"/>
    <row r="6827" ht="14.25" customHeight="1"/>
    <row r="6828" ht="14.25" customHeight="1"/>
    <row r="6829" ht="14.25" customHeight="1"/>
    <row r="6830" ht="14.25" customHeight="1"/>
    <row r="6831" ht="14.25" customHeight="1"/>
    <row r="6832" ht="14.25" customHeight="1"/>
    <row r="6833" ht="14.25" customHeight="1"/>
    <row r="6834" ht="14.25" customHeight="1"/>
    <row r="6835" ht="14.25" customHeight="1"/>
    <row r="6836" ht="14.25" customHeight="1"/>
    <row r="6837" ht="14.25" customHeight="1"/>
    <row r="6838" ht="14.25" customHeight="1"/>
    <row r="6839" ht="14.25" customHeight="1"/>
    <row r="6840" ht="14.25" customHeight="1"/>
    <row r="6841" ht="14.25" customHeight="1"/>
    <row r="6842" ht="14.25" customHeight="1"/>
    <row r="6843" ht="14.25" customHeight="1"/>
    <row r="6844" ht="14.25" customHeight="1"/>
    <row r="6845" ht="14.25" customHeight="1"/>
    <row r="6846" ht="14.25" customHeight="1"/>
    <row r="6847" ht="14.25" customHeight="1"/>
    <row r="6848" ht="14.25" customHeight="1"/>
    <row r="6849" ht="14.25" customHeight="1"/>
    <row r="6850" ht="14.25" customHeight="1"/>
    <row r="6851" ht="14.25" customHeight="1"/>
    <row r="6852" ht="14.25" customHeight="1"/>
    <row r="6853" ht="14.25" customHeight="1"/>
    <row r="6854" ht="14.25" customHeight="1"/>
    <row r="6855" ht="14.25" customHeight="1"/>
    <row r="6856" ht="14.25" customHeight="1"/>
    <row r="6857" ht="14.25" customHeight="1"/>
    <row r="6858" ht="14.25" customHeight="1"/>
    <row r="6859" ht="14.25" customHeight="1"/>
    <row r="6860" ht="14.25" customHeight="1"/>
    <row r="6861" ht="14.25" customHeight="1"/>
    <row r="6862" ht="14.25" customHeight="1"/>
    <row r="6863" ht="14.25" customHeight="1"/>
    <row r="6864" ht="14.25" customHeight="1"/>
    <row r="6865" ht="14.25" customHeight="1"/>
    <row r="6866" ht="14.25" customHeight="1"/>
    <row r="6867" ht="14.25" customHeight="1"/>
    <row r="6868" ht="14.25" customHeight="1"/>
    <row r="6869" ht="14.25" customHeight="1"/>
    <row r="6870" ht="14.25" customHeight="1"/>
    <row r="6871" ht="14.25" customHeight="1"/>
    <row r="6872" ht="14.25" customHeight="1"/>
    <row r="6873" ht="14.25" customHeight="1"/>
    <row r="6874" ht="14.25" customHeight="1"/>
    <row r="6875" ht="14.25" customHeight="1"/>
    <row r="6876" ht="14.25" customHeight="1"/>
    <row r="6877" ht="14.25" customHeight="1"/>
    <row r="6878" ht="14.25" customHeight="1"/>
    <row r="6879" ht="14.25" customHeight="1"/>
    <row r="6880" ht="14.25" customHeight="1"/>
    <row r="6881" ht="14.25" customHeight="1"/>
    <row r="6882" ht="14.25" customHeight="1"/>
    <row r="6883" ht="14.25" customHeight="1"/>
    <row r="6884" ht="14.25" customHeight="1"/>
    <row r="6885" ht="14.25" customHeight="1"/>
    <row r="6886" ht="14.25" customHeight="1"/>
    <row r="6887" ht="14.25" customHeight="1"/>
    <row r="6888" ht="14.25" customHeight="1"/>
    <row r="6889" ht="14.25" customHeight="1"/>
    <row r="6890" ht="14.25" customHeight="1"/>
    <row r="6891" ht="14.25" customHeight="1"/>
    <row r="6892" ht="14.25" customHeight="1"/>
    <row r="6893" ht="14.25" customHeight="1"/>
    <row r="6894" ht="14.25" customHeight="1"/>
    <row r="6895" ht="14.25" customHeight="1"/>
    <row r="6896" ht="14.25" customHeight="1"/>
    <row r="6897" ht="14.25" customHeight="1"/>
    <row r="6898" ht="14.25" customHeight="1"/>
    <row r="6899" ht="14.25" customHeight="1"/>
    <row r="6900" ht="14.25" customHeight="1"/>
    <row r="6901" ht="14.25" customHeight="1"/>
    <row r="6902" ht="14.25" customHeight="1"/>
    <row r="6903" ht="14.25" customHeight="1"/>
    <row r="6904" ht="14.25" customHeight="1"/>
    <row r="6905" ht="14.25" customHeight="1"/>
    <row r="6906" ht="14.25" customHeight="1"/>
    <row r="6907" ht="14.25" customHeight="1"/>
    <row r="6908" ht="14.25" customHeight="1"/>
    <row r="6909" ht="14.25" customHeight="1"/>
    <row r="6910" ht="14.25" customHeight="1"/>
    <row r="6911" ht="14.25" customHeight="1"/>
    <row r="6912" ht="14.25" customHeight="1"/>
    <row r="6913" ht="14.25" customHeight="1"/>
    <row r="6914" ht="14.25" customHeight="1"/>
    <row r="6915" ht="14.25" customHeight="1"/>
    <row r="6916" ht="14.25" customHeight="1"/>
    <row r="6917" ht="14.25" customHeight="1"/>
    <row r="6918" ht="14.25" customHeight="1"/>
    <row r="6919" ht="14.25" customHeight="1"/>
    <row r="6920" ht="14.25" customHeight="1"/>
    <row r="6921" ht="14.25" customHeight="1"/>
    <row r="6922" ht="14.25" customHeight="1"/>
    <row r="6923" ht="14.25" customHeight="1"/>
    <row r="6924" ht="14.25" customHeight="1"/>
    <row r="6925" ht="14.25" customHeight="1"/>
    <row r="6926" ht="14.25" customHeight="1"/>
    <row r="6927" ht="14.25" customHeight="1"/>
    <row r="6928" ht="14.25" customHeight="1"/>
    <row r="6929" ht="14.25" customHeight="1"/>
    <row r="6930" ht="14.25" customHeight="1"/>
    <row r="6931" ht="14.25" customHeight="1"/>
    <row r="6932" ht="14.25" customHeight="1"/>
    <row r="6933" ht="14.25" customHeight="1"/>
    <row r="6934" ht="14.25" customHeight="1"/>
    <row r="6935" ht="14.25" customHeight="1"/>
    <row r="6936" ht="14.25" customHeight="1"/>
    <row r="6937" ht="14.25" customHeight="1"/>
    <row r="6938" ht="14.25" customHeight="1"/>
    <row r="6939" ht="14.25" customHeight="1"/>
    <row r="6940" ht="14.25" customHeight="1"/>
    <row r="6941" ht="14.25" customHeight="1"/>
    <row r="6942" ht="14.25" customHeight="1"/>
    <row r="6943" ht="14.25" customHeight="1"/>
    <row r="6944" ht="14.25" customHeight="1"/>
    <row r="6945" ht="14.25" customHeight="1"/>
    <row r="6946" ht="14.25" customHeight="1"/>
    <row r="6947" ht="14.25" customHeight="1"/>
    <row r="6948" ht="14.25" customHeight="1"/>
    <row r="6949" ht="14.25" customHeight="1"/>
    <row r="6950" ht="14.25" customHeight="1"/>
    <row r="6951" ht="14.25" customHeight="1"/>
    <row r="6952" ht="14.25" customHeight="1"/>
    <row r="6953" ht="14.25" customHeight="1"/>
    <row r="6954" ht="14.25" customHeight="1"/>
    <row r="6955" ht="14.25" customHeight="1"/>
    <row r="6956" ht="14.25" customHeight="1"/>
    <row r="6957" ht="14.25" customHeight="1"/>
    <row r="6958" ht="14.25" customHeight="1"/>
    <row r="6959" ht="14.25" customHeight="1"/>
    <row r="6960" ht="14.25" customHeight="1"/>
    <row r="6961" ht="14.25" customHeight="1"/>
    <row r="6962" ht="14.25" customHeight="1"/>
    <row r="6963" ht="14.25" customHeight="1"/>
    <row r="6964" ht="14.25" customHeight="1"/>
    <row r="6965" ht="14.25" customHeight="1"/>
    <row r="6966" ht="14.25" customHeight="1"/>
    <row r="6967" ht="14.25" customHeight="1"/>
    <row r="6968" ht="14.25" customHeight="1"/>
    <row r="6969" ht="14.25" customHeight="1"/>
    <row r="6970" ht="14.25" customHeight="1"/>
    <row r="6971" ht="14.25" customHeight="1"/>
    <row r="6972" ht="14.25" customHeight="1"/>
    <row r="6973" ht="14.25" customHeight="1"/>
    <row r="6974" ht="14.25" customHeight="1"/>
    <row r="6975" ht="14.25" customHeight="1"/>
    <row r="6976" ht="14.25" customHeight="1"/>
    <row r="6977" ht="14.25" customHeight="1"/>
    <row r="6978" ht="14.25" customHeight="1"/>
    <row r="6979" ht="14.25" customHeight="1"/>
    <row r="6980" ht="14.25" customHeight="1"/>
    <row r="6981" ht="14.25" customHeight="1"/>
    <row r="6982" ht="14.25" customHeight="1"/>
    <row r="6983" ht="14.25" customHeight="1"/>
    <row r="6984" ht="14.25" customHeight="1"/>
    <row r="6985" ht="14.25" customHeight="1"/>
    <row r="6986" ht="14.25" customHeight="1"/>
    <row r="6987" ht="14.25" customHeight="1"/>
    <row r="6988" ht="14.25" customHeight="1"/>
    <row r="6989" ht="14.25" customHeight="1"/>
    <row r="6990" ht="14.25" customHeight="1"/>
    <row r="6991" ht="14.25" customHeight="1"/>
    <row r="6992" ht="14.25" customHeight="1"/>
    <row r="6993" ht="14.25" customHeight="1"/>
    <row r="6994" ht="14.25" customHeight="1"/>
    <row r="6995" ht="14.25" customHeight="1"/>
    <row r="6996" ht="14.25" customHeight="1"/>
    <row r="6997" ht="14.25" customHeight="1"/>
    <row r="6998" ht="14.25" customHeight="1"/>
    <row r="6999" ht="14.25" customHeight="1"/>
    <row r="7000" ht="14.25" customHeight="1"/>
    <row r="7001" ht="14.25" customHeight="1"/>
    <row r="7002" ht="14.25" customHeight="1"/>
    <row r="7003" ht="14.25" customHeight="1"/>
    <row r="7004" ht="14.25" customHeight="1"/>
    <row r="7005" ht="14.25" customHeight="1"/>
    <row r="7006" ht="14.25" customHeight="1"/>
    <row r="7007" ht="14.25" customHeight="1"/>
    <row r="7008" ht="14.25" customHeight="1"/>
    <row r="7009" ht="14.25" customHeight="1"/>
    <row r="7010" ht="14.25" customHeight="1"/>
    <row r="7011" ht="14.25" customHeight="1"/>
    <row r="7012" ht="14.25" customHeight="1"/>
    <row r="7013" ht="14.25" customHeight="1"/>
    <row r="7014" ht="14.25" customHeight="1"/>
    <row r="7015" ht="14.25" customHeight="1"/>
    <row r="7016" ht="14.25" customHeight="1"/>
    <row r="7017" ht="14.25" customHeight="1"/>
    <row r="7018" ht="14.25" customHeight="1"/>
    <row r="7019" ht="14.25" customHeight="1"/>
    <row r="7020" ht="14.25" customHeight="1"/>
    <row r="7021" ht="14.25" customHeight="1"/>
    <row r="7022" ht="14.25" customHeight="1"/>
    <row r="7023" ht="14.25" customHeight="1"/>
    <row r="7024" ht="14.25" customHeight="1"/>
    <row r="7025" ht="14.25" customHeight="1"/>
    <row r="7026" ht="14.25" customHeight="1"/>
    <row r="7027" ht="14.25" customHeight="1"/>
    <row r="7028" ht="14.25" customHeight="1"/>
    <row r="7029" ht="14.25" customHeight="1"/>
    <row r="7030" ht="14.25" customHeight="1"/>
    <row r="7031" ht="14.25" customHeight="1"/>
    <row r="7032" ht="14.25" customHeight="1"/>
    <row r="7033" ht="14.25" customHeight="1"/>
    <row r="7034" ht="14.25" customHeight="1"/>
    <row r="7035" ht="14.25" customHeight="1"/>
    <row r="7036" ht="14.25" customHeight="1"/>
    <row r="7037" ht="14.25" customHeight="1"/>
    <row r="7038" ht="14.25" customHeight="1"/>
    <row r="7039" ht="14.25" customHeight="1"/>
    <row r="7040" ht="14.25" customHeight="1"/>
    <row r="7041" ht="14.25" customHeight="1"/>
    <row r="7042" ht="14.25" customHeight="1"/>
    <row r="7043" ht="14.25" customHeight="1"/>
    <row r="7044" ht="14.25" customHeight="1"/>
    <row r="7045" ht="14.25" customHeight="1"/>
    <row r="7046" ht="14.25" customHeight="1"/>
    <row r="7047" ht="14.25" customHeight="1"/>
    <row r="7048" ht="14.25" customHeight="1"/>
    <row r="7049" ht="14.25" customHeight="1"/>
    <row r="7050" ht="14.25" customHeight="1"/>
    <row r="7051" ht="14.25" customHeight="1"/>
    <row r="7052" ht="14.25" customHeight="1"/>
    <row r="7053" ht="14.25" customHeight="1"/>
    <row r="7054" ht="14.25" customHeight="1"/>
    <row r="7055" ht="14.25" customHeight="1"/>
    <row r="7056" ht="14.25" customHeight="1"/>
    <row r="7057" ht="14.25" customHeight="1"/>
    <row r="7058" ht="14.25" customHeight="1"/>
    <row r="7059" ht="14.25" customHeight="1"/>
    <row r="7060" ht="14.25" customHeight="1"/>
    <row r="7061" ht="14.25" customHeight="1"/>
    <row r="7062" ht="14.25" customHeight="1"/>
    <row r="7063" ht="14.25" customHeight="1"/>
    <row r="7064" ht="14.25" customHeight="1"/>
    <row r="7065" ht="14.25" customHeight="1"/>
    <row r="7066" ht="14.25" customHeight="1"/>
    <row r="7067" ht="14.25" customHeight="1"/>
    <row r="7068" ht="14.25" customHeight="1"/>
    <row r="7069" ht="14.25" customHeight="1"/>
    <row r="7070" ht="14.25" customHeight="1"/>
    <row r="7071" ht="14.25" customHeight="1"/>
    <row r="7072" ht="14.25" customHeight="1"/>
    <row r="7073" ht="14.25" customHeight="1"/>
    <row r="7074" ht="14.25" customHeight="1"/>
    <row r="7075" ht="14.25" customHeight="1"/>
    <row r="7076" ht="14.25" customHeight="1"/>
    <row r="7077" ht="14.25" customHeight="1"/>
    <row r="7078" ht="14.25" customHeight="1"/>
    <row r="7079" ht="14.25" customHeight="1"/>
    <row r="7080" ht="14.25" customHeight="1"/>
    <row r="7081" ht="14.25" customHeight="1"/>
    <row r="7082" ht="14.25" customHeight="1"/>
    <row r="7083" ht="14.25" customHeight="1"/>
    <row r="7084" ht="14.25" customHeight="1"/>
    <row r="7085" ht="14.25" customHeight="1"/>
    <row r="7086" ht="14.25" customHeight="1"/>
    <row r="7087" ht="14.25" customHeight="1"/>
    <row r="7088" ht="14.25" customHeight="1"/>
    <row r="7089" ht="14.25" customHeight="1"/>
    <row r="7090" ht="14.25" customHeight="1"/>
    <row r="7091" ht="14.25" customHeight="1"/>
    <row r="7092" ht="14.25" customHeight="1"/>
    <row r="7093" ht="14.25" customHeight="1"/>
    <row r="7094" ht="14.25" customHeight="1"/>
    <row r="7095" ht="14.25" customHeight="1"/>
    <row r="7096" ht="14.25" customHeight="1"/>
    <row r="7097" ht="14.25" customHeight="1"/>
    <row r="7098" ht="14.25" customHeight="1"/>
    <row r="7099" ht="14.25" customHeight="1"/>
    <row r="7100" ht="14.25" customHeight="1"/>
    <row r="7101" ht="14.25" customHeight="1"/>
    <row r="7102" ht="14.25" customHeight="1"/>
    <row r="7103" ht="14.25" customHeight="1"/>
    <row r="7104" ht="14.25" customHeight="1"/>
    <row r="7105" ht="14.25" customHeight="1"/>
    <row r="7106" ht="14.25" customHeight="1"/>
    <row r="7107" ht="14.25" customHeight="1"/>
    <row r="7108" ht="14.25" customHeight="1"/>
    <row r="7109" ht="14.25" customHeight="1"/>
    <row r="7110" ht="14.25" customHeight="1"/>
    <row r="7111" ht="14.25" customHeight="1"/>
    <row r="7112" ht="14.25" customHeight="1"/>
    <row r="7113" ht="14.25" customHeight="1"/>
    <row r="7114" ht="14.25" customHeight="1"/>
    <row r="7115" ht="14.25" customHeight="1"/>
    <row r="7116" ht="14.25" customHeight="1"/>
    <row r="7117" ht="14.25" customHeight="1"/>
    <row r="7118" ht="14.25" customHeight="1"/>
    <row r="7119" ht="14.25" customHeight="1"/>
    <row r="7120" ht="14.25" customHeight="1"/>
    <row r="7121" ht="14.25" customHeight="1"/>
    <row r="7122" ht="14.25" customHeight="1"/>
    <row r="7123" ht="14.25" customHeight="1"/>
    <row r="7124" ht="14.25" customHeight="1"/>
    <row r="7125" ht="14.25" customHeight="1"/>
    <row r="7126" ht="14.25" customHeight="1"/>
    <row r="7127" ht="14.25" customHeight="1"/>
    <row r="7128" ht="14.25" customHeight="1"/>
    <row r="7129" ht="14.25" customHeight="1"/>
    <row r="7130" ht="14.25" customHeight="1"/>
    <row r="7131" ht="14.25" customHeight="1"/>
    <row r="7132" ht="14.25" customHeight="1"/>
    <row r="7133" ht="14.25" customHeight="1"/>
    <row r="7134" ht="14.25" customHeight="1"/>
    <row r="7135" ht="14.25" customHeight="1"/>
    <row r="7136" ht="14.25" customHeight="1"/>
    <row r="7137" ht="14.25" customHeight="1"/>
    <row r="7138" ht="14.25" customHeight="1"/>
    <row r="7139" ht="14.25" customHeight="1"/>
    <row r="7140" ht="14.25" customHeight="1"/>
    <row r="7141" ht="14.25" customHeight="1"/>
    <row r="7142" ht="14.25" customHeight="1"/>
    <row r="7143" ht="14.25" customHeight="1"/>
    <row r="7144" ht="14.25" customHeight="1"/>
    <row r="7145" ht="14.25" customHeight="1"/>
    <row r="7146" ht="14.25" customHeight="1"/>
    <row r="7147" ht="14.25" customHeight="1"/>
    <row r="7148" ht="14.25" customHeight="1"/>
    <row r="7149" ht="14.25" customHeight="1"/>
    <row r="7150" ht="14.25" customHeight="1"/>
    <row r="7151" ht="14.25" customHeight="1"/>
    <row r="7152" ht="14.25" customHeight="1"/>
    <row r="7153" ht="14.25" customHeight="1"/>
    <row r="7154" ht="14.25" customHeight="1"/>
    <row r="7155" ht="14.25" customHeight="1"/>
    <row r="7156" ht="14.25" customHeight="1"/>
    <row r="7157" ht="14.25" customHeight="1"/>
    <row r="7158" ht="14.25" customHeight="1"/>
    <row r="7159" ht="14.25" customHeight="1"/>
    <row r="7160" ht="14.25" customHeight="1"/>
    <row r="7161" ht="14.25" customHeight="1"/>
    <row r="7162" ht="14.25" customHeight="1"/>
    <row r="7163" ht="14.25" customHeight="1"/>
    <row r="7164" ht="14.25" customHeight="1"/>
    <row r="7165" ht="14.25" customHeight="1"/>
    <row r="7166" ht="14.25" customHeight="1"/>
    <row r="7167" ht="14.25" customHeight="1"/>
    <row r="7168" ht="14.25" customHeight="1"/>
    <row r="7169" ht="14.25" customHeight="1"/>
    <row r="7170" ht="14.25" customHeight="1"/>
    <row r="7171" ht="14.25" customHeight="1"/>
    <row r="7172" ht="14.25" customHeight="1"/>
    <row r="7173" ht="14.25" customHeight="1"/>
    <row r="7174" ht="14.25" customHeight="1"/>
    <row r="7175" ht="14.25" customHeight="1"/>
    <row r="7176" ht="14.25" customHeight="1"/>
    <row r="7177" ht="14.25" customHeight="1"/>
    <row r="7178" ht="14.25" customHeight="1"/>
    <row r="7179" ht="14.25" customHeight="1"/>
    <row r="7180" ht="14.25" customHeight="1"/>
    <row r="7181" ht="14.25" customHeight="1"/>
    <row r="7182" ht="14.25" customHeight="1"/>
    <row r="7183" ht="14.25" customHeight="1"/>
    <row r="7184" ht="14.25" customHeight="1"/>
    <row r="7185" ht="14.25" customHeight="1"/>
    <row r="7186" ht="14.25" customHeight="1"/>
    <row r="7187" ht="14.25" customHeight="1"/>
    <row r="7188" ht="14.25" customHeight="1"/>
    <row r="7189" ht="14.25" customHeight="1"/>
    <row r="7190" ht="14.25" customHeight="1"/>
    <row r="7191" ht="14.25" customHeight="1"/>
    <row r="7192" ht="14.25" customHeight="1"/>
    <row r="7193" ht="14.25" customHeight="1"/>
    <row r="7194" ht="14.25" customHeight="1"/>
    <row r="7195" ht="14.25" customHeight="1"/>
    <row r="7196" ht="14.25" customHeight="1"/>
    <row r="7197" ht="14.25" customHeight="1"/>
    <row r="7198" ht="14.25" customHeight="1"/>
    <row r="7199" ht="14.25" customHeight="1"/>
    <row r="7200" ht="14.25" customHeight="1"/>
    <row r="7201" ht="14.25" customHeight="1"/>
    <row r="7202" ht="14.25" customHeight="1"/>
    <row r="7203" ht="14.25" customHeight="1"/>
    <row r="7204" ht="14.25" customHeight="1"/>
    <row r="7205" ht="14.25" customHeight="1"/>
    <row r="7206" ht="14.25" customHeight="1"/>
    <row r="7207" ht="14.25" customHeight="1"/>
    <row r="7208" ht="14.25" customHeight="1"/>
    <row r="7209" ht="14.25" customHeight="1"/>
    <row r="7210" ht="14.25" customHeight="1"/>
    <row r="7211" ht="14.25" customHeight="1"/>
    <row r="7212" ht="14.25" customHeight="1"/>
    <row r="7213" ht="14.25" customHeight="1"/>
    <row r="7214" ht="14.25" customHeight="1"/>
    <row r="7215" ht="14.25" customHeight="1"/>
    <row r="7216" ht="14.25" customHeight="1"/>
    <row r="7217" ht="14.25" customHeight="1"/>
    <row r="7218" ht="14.25" customHeight="1"/>
    <row r="7219" ht="14.25" customHeight="1"/>
    <row r="7220" ht="14.25" customHeight="1"/>
    <row r="7221" ht="14.25" customHeight="1"/>
    <row r="7222" ht="14.25" customHeight="1"/>
    <row r="7223" ht="14.25" customHeight="1"/>
    <row r="7224" ht="14.25" customHeight="1"/>
    <row r="7225" ht="14.25" customHeight="1"/>
    <row r="7226" ht="14.25" customHeight="1"/>
    <row r="7227" ht="14.25" customHeight="1"/>
    <row r="7228" ht="14.25" customHeight="1"/>
    <row r="7229" ht="14.25" customHeight="1"/>
    <row r="7230" ht="14.25" customHeight="1"/>
    <row r="7231" ht="14.25" customHeight="1"/>
    <row r="7232" ht="14.25" customHeight="1"/>
    <row r="7233" ht="14.25" customHeight="1"/>
    <row r="7234" ht="14.25" customHeight="1"/>
    <row r="7235" ht="14.25" customHeight="1"/>
    <row r="7236" ht="14.25" customHeight="1"/>
    <row r="7237" ht="14.25" customHeight="1"/>
    <row r="7238" ht="14.25" customHeight="1"/>
    <row r="7239" ht="14.25" customHeight="1"/>
    <row r="7240" ht="14.25" customHeight="1"/>
    <row r="7241" ht="14.25" customHeight="1"/>
    <row r="7242" ht="14.25" customHeight="1"/>
    <row r="7243" ht="14.25" customHeight="1"/>
    <row r="7244" ht="14.25" customHeight="1"/>
    <row r="7245" ht="14.25" customHeight="1"/>
    <row r="7246" ht="14.25" customHeight="1"/>
    <row r="7247" ht="14.25" customHeight="1"/>
    <row r="7248" ht="14.25" customHeight="1"/>
    <row r="7249" ht="14.25" customHeight="1"/>
    <row r="7250" ht="14.25" customHeight="1"/>
    <row r="7251" ht="14.25" customHeight="1"/>
    <row r="7252" ht="14.25" customHeight="1"/>
    <row r="7253" ht="14.25" customHeight="1"/>
    <row r="7254" ht="14.25" customHeight="1"/>
    <row r="7255" ht="14.25" customHeight="1"/>
    <row r="7256" ht="14.25" customHeight="1"/>
    <row r="7257" ht="14.25" customHeight="1"/>
    <row r="7258" ht="14.25" customHeight="1"/>
    <row r="7259" ht="14.25" customHeight="1"/>
    <row r="7260" ht="14.25" customHeight="1"/>
    <row r="7261" ht="14.25" customHeight="1"/>
    <row r="7262" ht="14.25" customHeight="1"/>
    <row r="7263" ht="14.25" customHeight="1"/>
    <row r="7264" ht="14.25" customHeight="1"/>
    <row r="7265" ht="14.25" customHeight="1"/>
    <row r="7266" ht="14.25" customHeight="1"/>
    <row r="7267" ht="14.25" customHeight="1"/>
    <row r="7268" ht="14.25" customHeight="1"/>
    <row r="7269" ht="14.25" customHeight="1"/>
    <row r="7270" ht="14.25" customHeight="1"/>
    <row r="7271" ht="14.25" customHeight="1"/>
    <row r="7272" ht="14.25" customHeight="1"/>
    <row r="7273" ht="14.25" customHeight="1"/>
    <row r="7274" ht="14.25" customHeight="1"/>
    <row r="7275" ht="14.25" customHeight="1"/>
    <row r="7276" ht="14.25" customHeight="1"/>
    <row r="7277" ht="14.25" customHeight="1"/>
    <row r="7278" ht="14.25" customHeight="1"/>
    <row r="7279" ht="14.25" customHeight="1"/>
    <row r="7280" ht="14.25" customHeight="1"/>
    <row r="7281" ht="14.25" customHeight="1"/>
    <row r="7282" ht="14.25" customHeight="1"/>
    <row r="7283" ht="14.25" customHeight="1"/>
    <row r="7284" ht="14.25" customHeight="1"/>
    <row r="7285" ht="14.25" customHeight="1"/>
    <row r="7286" ht="14.25" customHeight="1"/>
    <row r="7287" ht="14.25" customHeight="1"/>
    <row r="7288" ht="14.25" customHeight="1"/>
    <row r="7289" ht="14.25" customHeight="1"/>
    <row r="7290" ht="14.25" customHeight="1"/>
    <row r="7291" ht="14.25" customHeight="1"/>
    <row r="7292" ht="14.25" customHeight="1"/>
    <row r="7293" ht="14.25" customHeight="1"/>
    <row r="7294" ht="14.25" customHeight="1"/>
    <row r="7295" ht="14.25" customHeight="1"/>
    <row r="7296" ht="14.25" customHeight="1"/>
    <row r="7297" ht="14.25" customHeight="1"/>
    <row r="7298" ht="14.25" customHeight="1"/>
    <row r="7299" ht="14.25" customHeight="1"/>
    <row r="7300" ht="14.25" customHeight="1"/>
    <row r="7301" ht="14.25" customHeight="1"/>
    <row r="7302" ht="14.25" customHeight="1"/>
    <row r="7303" ht="14.25" customHeight="1"/>
    <row r="7304" ht="14.25" customHeight="1"/>
    <row r="7305" ht="14.25" customHeight="1"/>
    <row r="7306" ht="14.25" customHeight="1"/>
    <row r="7307" ht="14.25" customHeight="1"/>
    <row r="7308" ht="14.25" customHeight="1"/>
    <row r="7309" ht="14.25" customHeight="1"/>
    <row r="7310" ht="14.25" customHeight="1"/>
    <row r="7311" ht="14.25" customHeight="1"/>
    <row r="7312" ht="14.25" customHeight="1"/>
    <row r="7313" ht="14.25" customHeight="1"/>
    <row r="7314" ht="14.25" customHeight="1"/>
    <row r="7315" ht="14.25" customHeight="1"/>
    <row r="7316" ht="14.25" customHeight="1"/>
    <row r="7317" ht="14.25" customHeight="1"/>
    <row r="7318" ht="14.25" customHeight="1"/>
    <row r="7319" ht="14.25" customHeight="1"/>
    <row r="7320" ht="14.25" customHeight="1"/>
    <row r="7321" ht="14.25" customHeight="1"/>
    <row r="7322" ht="14.25" customHeight="1"/>
    <row r="7323" ht="14.25" customHeight="1"/>
    <row r="7324" ht="14.25" customHeight="1"/>
    <row r="7325" ht="14.25" customHeight="1"/>
    <row r="7326" ht="14.25" customHeight="1"/>
    <row r="7327" ht="14.25" customHeight="1"/>
    <row r="7328" ht="14.25" customHeight="1"/>
    <row r="7329" ht="14.25" customHeight="1"/>
    <row r="7330" ht="14.25" customHeight="1"/>
    <row r="7331" ht="14.25" customHeight="1"/>
    <row r="7332" ht="14.25" customHeight="1"/>
    <row r="7333" ht="14.25" customHeight="1"/>
    <row r="7334" ht="14.25" customHeight="1"/>
    <row r="7335" ht="14.25" customHeight="1"/>
    <row r="7336" ht="14.25" customHeight="1"/>
    <row r="7337" ht="14.25" customHeight="1"/>
    <row r="7338" ht="14.25" customHeight="1"/>
    <row r="7339" ht="14.25" customHeight="1"/>
    <row r="7340" ht="14.25" customHeight="1"/>
    <row r="7341" ht="14.25" customHeight="1"/>
    <row r="7342" ht="14.25" customHeight="1"/>
    <row r="7343" ht="14.25" customHeight="1"/>
    <row r="7344" ht="14.25" customHeight="1"/>
    <row r="7345" ht="14.25" customHeight="1"/>
    <row r="7346" ht="14.25" customHeight="1"/>
    <row r="7347" ht="14.25" customHeight="1"/>
    <row r="7348" ht="14.25" customHeight="1"/>
    <row r="7349" ht="14.25" customHeight="1"/>
    <row r="7350" ht="14.25" customHeight="1"/>
    <row r="7351" ht="14.25" customHeight="1"/>
    <row r="7352" ht="14.25" customHeight="1"/>
    <row r="7353" ht="14.25" customHeight="1"/>
    <row r="7354" ht="14.25" customHeight="1"/>
    <row r="7355" ht="14.25" customHeight="1"/>
    <row r="7356" ht="14.25" customHeight="1"/>
    <row r="7357" ht="14.25" customHeight="1"/>
    <row r="7358" ht="14.25" customHeight="1"/>
    <row r="7359" ht="14.25" customHeight="1"/>
    <row r="7360" ht="14.25" customHeight="1"/>
    <row r="7361" ht="14.25" customHeight="1"/>
    <row r="7362" ht="14.25" customHeight="1"/>
    <row r="7363" ht="14.25" customHeight="1"/>
    <row r="7364" ht="14.25" customHeight="1"/>
    <row r="7365" ht="14.25" customHeight="1"/>
    <row r="7366" ht="14.25" customHeight="1"/>
    <row r="7367" ht="14.25" customHeight="1"/>
    <row r="7368" ht="14.25" customHeight="1"/>
    <row r="7369" ht="14.25" customHeight="1"/>
    <row r="7370" ht="14.25" customHeight="1"/>
    <row r="7371" ht="14.25" customHeight="1"/>
    <row r="7372" ht="14.25" customHeight="1"/>
    <row r="7373" ht="14.25" customHeight="1"/>
    <row r="7374" ht="14.25" customHeight="1"/>
    <row r="7375" ht="14.25" customHeight="1"/>
    <row r="7376" ht="14.25" customHeight="1"/>
    <row r="7377" ht="14.25" customHeight="1"/>
    <row r="7378" ht="14.25" customHeight="1"/>
    <row r="7379" ht="14.25" customHeight="1"/>
    <row r="7380" ht="14.25" customHeight="1"/>
    <row r="7381" ht="14.25" customHeight="1"/>
    <row r="7382" ht="14.25" customHeight="1"/>
    <row r="7383" ht="14.25" customHeight="1"/>
    <row r="7384" ht="14.25" customHeight="1"/>
    <row r="7385" ht="14.25" customHeight="1"/>
    <row r="7386" ht="14.25" customHeight="1"/>
    <row r="7387" ht="14.25" customHeight="1"/>
    <row r="7388" ht="14.25" customHeight="1"/>
    <row r="7389" ht="14.25" customHeight="1"/>
    <row r="7390" ht="14.25" customHeight="1"/>
    <row r="7391" ht="14.25" customHeight="1"/>
    <row r="7392" ht="14.25" customHeight="1"/>
    <row r="7393" ht="14.25" customHeight="1"/>
    <row r="7394" ht="14.25" customHeight="1"/>
    <row r="7395" ht="14.25" customHeight="1"/>
    <row r="7396" ht="14.25" customHeight="1"/>
    <row r="7397" ht="14.25" customHeight="1"/>
    <row r="7398" ht="14.25" customHeight="1"/>
    <row r="7399" ht="14.25" customHeight="1"/>
    <row r="7400" ht="14.25" customHeight="1"/>
    <row r="7401" ht="14.25" customHeight="1"/>
    <row r="7402" ht="14.25" customHeight="1"/>
    <row r="7403" ht="14.25" customHeight="1"/>
    <row r="7404" ht="14.25" customHeight="1"/>
    <row r="7405" ht="14.25" customHeight="1"/>
    <row r="7406" ht="14.25" customHeight="1"/>
    <row r="7407" ht="14.25" customHeight="1"/>
    <row r="7408" ht="14.25" customHeight="1"/>
    <row r="7409" ht="14.25" customHeight="1"/>
    <row r="7410" ht="14.25" customHeight="1"/>
    <row r="7411" ht="14.25" customHeight="1"/>
    <row r="7412" ht="14.25" customHeight="1"/>
    <row r="7413" ht="14.25" customHeight="1"/>
    <row r="7414" ht="14.25" customHeight="1"/>
    <row r="7415" ht="14.25" customHeight="1"/>
    <row r="7416" ht="14.25" customHeight="1"/>
    <row r="7417" ht="14.25" customHeight="1"/>
    <row r="7418" ht="14.25" customHeight="1"/>
    <row r="7419" ht="14.25" customHeight="1"/>
    <row r="7420" ht="14.25" customHeight="1"/>
    <row r="7421" ht="14.25" customHeight="1"/>
    <row r="7422" ht="14.25" customHeight="1"/>
    <row r="7423" ht="14.25" customHeight="1"/>
    <row r="7424" ht="14.25" customHeight="1"/>
    <row r="7425" ht="14.25" customHeight="1"/>
    <row r="7426" ht="14.25" customHeight="1"/>
    <row r="7427" ht="14.25" customHeight="1"/>
    <row r="7428" ht="14.25" customHeight="1"/>
    <row r="7429" ht="14.25" customHeight="1"/>
    <row r="7430" ht="14.25" customHeight="1"/>
    <row r="7431" ht="14.25" customHeight="1"/>
    <row r="7432" ht="14.25" customHeight="1"/>
    <row r="7433" ht="14.25" customHeight="1"/>
    <row r="7434" ht="14.25" customHeight="1"/>
    <row r="7435" ht="14.25" customHeight="1"/>
    <row r="7436" ht="14.25" customHeight="1"/>
    <row r="7437" ht="14.25" customHeight="1"/>
    <row r="7438" ht="14.25" customHeight="1"/>
    <row r="7439" ht="14.25" customHeight="1"/>
    <row r="7440" ht="14.25" customHeight="1"/>
    <row r="7441" ht="14.25" customHeight="1"/>
    <row r="7442" ht="14.25" customHeight="1"/>
    <row r="7443" ht="14.25" customHeight="1"/>
    <row r="7444" ht="14.25" customHeight="1"/>
    <row r="7445" ht="14.25" customHeight="1"/>
    <row r="7446" ht="14.25" customHeight="1"/>
    <row r="7447" ht="14.25" customHeight="1"/>
    <row r="7448" ht="14.25" customHeight="1"/>
    <row r="7449" ht="14.25" customHeight="1"/>
    <row r="7450" ht="14.25" customHeight="1"/>
    <row r="7451" ht="14.25" customHeight="1"/>
    <row r="7452" ht="14.25" customHeight="1"/>
    <row r="7453" ht="14.25" customHeight="1"/>
    <row r="7454" ht="14.25" customHeight="1"/>
    <row r="7455" ht="14.25" customHeight="1"/>
    <row r="7456" ht="14.25" customHeight="1"/>
    <row r="7457" ht="14.25" customHeight="1"/>
    <row r="7458" ht="14.25" customHeight="1"/>
    <row r="7459" ht="14.25" customHeight="1"/>
    <row r="7460" ht="14.25" customHeight="1"/>
    <row r="7461" ht="14.25" customHeight="1"/>
    <row r="7462" ht="14.25" customHeight="1"/>
    <row r="7463" ht="14.25" customHeight="1"/>
    <row r="7464" ht="14.25" customHeight="1"/>
    <row r="7465" ht="14.25" customHeight="1"/>
    <row r="7466" ht="14.25" customHeight="1"/>
    <row r="7467" ht="14.25" customHeight="1"/>
    <row r="7468" ht="14.25" customHeight="1"/>
    <row r="7469" ht="14.25" customHeight="1"/>
    <row r="7470" ht="14.25" customHeight="1"/>
    <row r="7471" ht="14.25" customHeight="1"/>
    <row r="7472" ht="14.25" customHeight="1"/>
    <row r="7473" ht="14.25" customHeight="1"/>
    <row r="7474" ht="14.25" customHeight="1"/>
    <row r="7475" ht="14.25" customHeight="1"/>
    <row r="7476" ht="14.25" customHeight="1"/>
    <row r="7477" ht="14.25" customHeight="1"/>
    <row r="7478" ht="14.25" customHeight="1"/>
    <row r="7479" ht="14.25" customHeight="1"/>
    <row r="7480" ht="14.25" customHeight="1"/>
    <row r="7481" ht="14.25" customHeight="1"/>
    <row r="7482" ht="14.25" customHeight="1"/>
    <row r="7483" ht="14.25" customHeight="1"/>
    <row r="7484" ht="14.25" customHeight="1"/>
    <row r="7485" ht="14.25" customHeight="1"/>
    <row r="7486" ht="14.25" customHeight="1"/>
    <row r="7487" ht="14.25" customHeight="1"/>
    <row r="7488" ht="14.25" customHeight="1"/>
    <row r="7489" ht="14.25" customHeight="1"/>
    <row r="7490" ht="14.25" customHeight="1"/>
    <row r="7491" ht="14.25" customHeight="1"/>
    <row r="7492" ht="14.25" customHeight="1"/>
    <row r="7493" ht="14.25" customHeight="1"/>
    <row r="7494" ht="14.25" customHeight="1"/>
    <row r="7495" ht="14.25" customHeight="1"/>
    <row r="7496" ht="14.25" customHeight="1"/>
    <row r="7497" ht="14.25" customHeight="1"/>
    <row r="7498" ht="14.25" customHeight="1"/>
    <row r="7499" ht="14.25" customHeight="1"/>
    <row r="7500" ht="14.25" customHeight="1"/>
    <row r="7501" ht="14.25" customHeight="1"/>
    <row r="7502" ht="14.25" customHeight="1"/>
    <row r="7503" ht="14.25" customHeight="1"/>
    <row r="7504" ht="14.25" customHeight="1"/>
    <row r="7505" ht="14.25" customHeight="1"/>
    <row r="7506" ht="14.25" customHeight="1"/>
    <row r="7507" ht="14.25" customHeight="1"/>
    <row r="7508" ht="14.25" customHeight="1"/>
    <row r="7509" ht="14.25" customHeight="1"/>
    <row r="7510" ht="14.25" customHeight="1"/>
    <row r="7511" ht="14.25" customHeight="1"/>
    <row r="7512" ht="14.25" customHeight="1"/>
    <row r="7513" ht="14.25" customHeight="1"/>
    <row r="7514" ht="14.25" customHeight="1"/>
    <row r="7515" ht="14.25" customHeight="1"/>
    <row r="7516" ht="14.25" customHeight="1"/>
    <row r="7517" ht="14.25" customHeight="1"/>
    <row r="7518" ht="14.25" customHeight="1"/>
    <row r="7519" ht="14.25" customHeight="1"/>
    <row r="7520" ht="14.25" customHeight="1"/>
    <row r="7521" ht="14.25" customHeight="1"/>
    <row r="7522" ht="14.25" customHeight="1"/>
    <row r="7523" ht="14.25" customHeight="1"/>
    <row r="7524" ht="14.25" customHeight="1"/>
    <row r="7525" ht="14.25" customHeight="1"/>
    <row r="7526" ht="14.25" customHeight="1"/>
    <row r="7527" ht="14.25" customHeight="1"/>
    <row r="7528" ht="14.25" customHeight="1"/>
    <row r="7529" ht="14.25" customHeight="1"/>
    <row r="7530" ht="14.25" customHeight="1"/>
    <row r="7531" ht="14.25" customHeight="1"/>
    <row r="7532" ht="14.25" customHeight="1"/>
    <row r="7533" ht="14.25" customHeight="1"/>
    <row r="7534" ht="14.25" customHeight="1"/>
    <row r="7535" ht="14.25" customHeight="1"/>
    <row r="7536" ht="14.25" customHeight="1"/>
    <row r="7537" ht="14.25" customHeight="1"/>
    <row r="7538" ht="14.25" customHeight="1"/>
    <row r="7539" ht="14.25" customHeight="1"/>
    <row r="7540" ht="14.25" customHeight="1"/>
    <row r="7541" ht="14.25" customHeight="1"/>
    <row r="7542" ht="14.25" customHeight="1"/>
    <row r="7543" ht="14.25" customHeight="1"/>
    <row r="7544" ht="14.25" customHeight="1"/>
    <row r="7545" ht="14.25" customHeight="1"/>
    <row r="7546" ht="14.25" customHeight="1"/>
    <row r="7547" ht="14.25" customHeight="1"/>
    <row r="7548" ht="14.25" customHeight="1"/>
    <row r="7549" ht="14.25" customHeight="1"/>
    <row r="7550" ht="14.25" customHeight="1"/>
    <row r="7551" ht="14.25" customHeight="1"/>
    <row r="7552" ht="14.25" customHeight="1"/>
    <row r="7553" ht="14.25" customHeight="1"/>
    <row r="7554" ht="14.25" customHeight="1"/>
    <row r="7555" ht="14.25" customHeight="1"/>
    <row r="7556" ht="14.25" customHeight="1"/>
    <row r="7557" ht="14.25" customHeight="1"/>
    <row r="7558" ht="14.25" customHeight="1"/>
    <row r="7559" ht="14.25" customHeight="1"/>
    <row r="7560" ht="14.25" customHeight="1"/>
    <row r="7561" ht="14.25" customHeight="1"/>
    <row r="7562" ht="14.25" customHeight="1"/>
    <row r="7563" ht="14.25" customHeight="1"/>
    <row r="7564" ht="14.25" customHeight="1"/>
    <row r="7565" ht="14.25" customHeight="1"/>
    <row r="7566" ht="14.25" customHeight="1"/>
    <row r="7567" ht="14.25" customHeight="1"/>
    <row r="7568" ht="14.25" customHeight="1"/>
    <row r="7569" ht="14.25" customHeight="1"/>
    <row r="7570" ht="14.25" customHeight="1"/>
    <row r="7571" ht="14.25" customHeight="1"/>
    <row r="7572" ht="14.25" customHeight="1"/>
    <row r="7573" ht="14.25" customHeight="1"/>
    <row r="7574" ht="14.25" customHeight="1"/>
    <row r="7575" ht="14.25" customHeight="1"/>
    <row r="7576" ht="14.25" customHeight="1"/>
    <row r="7577" ht="14.25" customHeight="1"/>
    <row r="7578" ht="14.25" customHeight="1"/>
    <row r="7579" ht="14.25" customHeight="1"/>
    <row r="7580" ht="14.25" customHeight="1"/>
    <row r="7581" ht="14.25" customHeight="1"/>
    <row r="7582" ht="14.25" customHeight="1"/>
    <row r="7583" ht="14.25" customHeight="1"/>
    <row r="7584" ht="14.25" customHeight="1"/>
    <row r="7585" ht="14.25" customHeight="1"/>
    <row r="7586" ht="14.25" customHeight="1"/>
    <row r="7587" ht="14.25" customHeight="1"/>
    <row r="7588" ht="14.25" customHeight="1"/>
    <row r="7589" ht="14.25" customHeight="1"/>
    <row r="7590" ht="14.25" customHeight="1"/>
    <row r="7591" ht="14.25" customHeight="1"/>
    <row r="7592" ht="14.25" customHeight="1"/>
    <row r="7593" ht="14.25" customHeight="1"/>
    <row r="7594" ht="14.25" customHeight="1"/>
    <row r="7595" ht="14.25" customHeight="1"/>
    <row r="7596" ht="14.25" customHeight="1"/>
    <row r="7597" ht="14.25" customHeight="1"/>
    <row r="7598" ht="14.25" customHeight="1"/>
    <row r="7599" ht="14.25" customHeight="1"/>
    <row r="7600" ht="14.25" customHeight="1"/>
    <row r="7601" ht="14.25" customHeight="1"/>
    <row r="7602" ht="14.25" customHeight="1"/>
    <row r="7603" ht="14.25" customHeight="1"/>
    <row r="7604" ht="14.25" customHeight="1"/>
    <row r="7605" ht="14.25" customHeight="1"/>
    <row r="7606" ht="14.25" customHeight="1"/>
    <row r="7607" ht="14.25" customHeight="1"/>
    <row r="7608" ht="14.25" customHeight="1"/>
    <row r="7609" ht="14.25" customHeight="1"/>
    <row r="7610" ht="14.25" customHeight="1"/>
    <row r="7611" ht="14.25" customHeight="1"/>
    <row r="7612" ht="14.25" customHeight="1"/>
    <row r="7613" ht="14.25" customHeight="1"/>
    <row r="7614" ht="14.25" customHeight="1"/>
    <row r="7615" ht="14.25" customHeight="1"/>
    <row r="7616" ht="14.25" customHeight="1"/>
    <row r="7617" ht="14.25" customHeight="1"/>
    <row r="7618" ht="14.25" customHeight="1"/>
    <row r="7619" ht="14.25" customHeight="1"/>
    <row r="7620" ht="14.25" customHeight="1"/>
    <row r="7621" ht="14.25" customHeight="1"/>
    <row r="7622" ht="14.25" customHeight="1"/>
    <row r="7623" ht="14.25" customHeight="1"/>
    <row r="7624" ht="14.25" customHeight="1"/>
    <row r="7625" ht="14.25" customHeight="1"/>
    <row r="7626" ht="14.25" customHeight="1"/>
    <row r="7627" ht="14.25" customHeight="1"/>
    <row r="7628" ht="14.25" customHeight="1"/>
    <row r="7629" ht="14.25" customHeight="1"/>
    <row r="7630" ht="14.25" customHeight="1"/>
    <row r="7631" ht="14.25" customHeight="1"/>
    <row r="7632" ht="14.25" customHeight="1"/>
    <row r="7633" ht="14.25" customHeight="1"/>
    <row r="7634" ht="14.25" customHeight="1"/>
    <row r="7635" ht="14.25" customHeight="1"/>
    <row r="7636" ht="14.25" customHeight="1"/>
    <row r="7637" ht="14.25" customHeight="1"/>
    <row r="7638" ht="14.25" customHeight="1"/>
    <row r="7639" ht="14.25" customHeight="1"/>
    <row r="7640" ht="14.25" customHeight="1"/>
    <row r="7641" ht="14.25" customHeight="1"/>
    <row r="7642" ht="14.25" customHeight="1"/>
    <row r="7643" ht="14.25" customHeight="1"/>
    <row r="7644" ht="14.25" customHeight="1"/>
    <row r="7645" ht="14.25" customHeight="1"/>
    <row r="7646" ht="14.25" customHeight="1"/>
    <row r="7647" ht="14.25" customHeight="1"/>
    <row r="7648" ht="14.25" customHeight="1"/>
    <row r="7649" ht="14.25" customHeight="1"/>
    <row r="7650" ht="14.25" customHeight="1"/>
    <row r="7651" ht="14.25" customHeight="1"/>
    <row r="7652" ht="14.25" customHeight="1"/>
    <row r="7653" ht="14.25" customHeight="1"/>
    <row r="7654" ht="14.25" customHeight="1"/>
    <row r="7655" ht="14.25" customHeight="1"/>
    <row r="7656" ht="14.25" customHeight="1"/>
    <row r="7657" ht="14.25" customHeight="1"/>
    <row r="7658" ht="14.25" customHeight="1"/>
    <row r="7659" ht="14.25" customHeight="1"/>
    <row r="7660" ht="14.25" customHeight="1"/>
    <row r="7661" ht="14.25" customHeight="1"/>
    <row r="7662" ht="14.25" customHeight="1"/>
    <row r="7663" ht="14.25" customHeight="1"/>
    <row r="7664" ht="14.25" customHeight="1"/>
    <row r="7665" ht="14.25" customHeight="1"/>
    <row r="7666" ht="14.25" customHeight="1"/>
    <row r="7667" ht="14.25" customHeight="1"/>
    <row r="7668" ht="14.25" customHeight="1"/>
    <row r="7669" ht="14.25" customHeight="1"/>
    <row r="7670" ht="14.25" customHeight="1"/>
    <row r="7671" ht="14.25" customHeight="1"/>
    <row r="7672" ht="14.25" customHeight="1"/>
    <row r="7673" ht="14.25" customHeight="1"/>
    <row r="7674" ht="14.25" customHeight="1"/>
    <row r="7675" ht="14.25" customHeight="1"/>
    <row r="7676" ht="14.25" customHeight="1"/>
    <row r="7677" ht="14.25" customHeight="1"/>
    <row r="7678" ht="14.25" customHeight="1"/>
    <row r="7679" ht="14.25" customHeight="1"/>
    <row r="7680" ht="14.25" customHeight="1"/>
    <row r="7681" ht="14.25" customHeight="1"/>
    <row r="7682" ht="14.25" customHeight="1"/>
    <row r="7683" ht="14.25" customHeight="1"/>
    <row r="7684" ht="14.25" customHeight="1"/>
    <row r="7685" ht="14.25" customHeight="1"/>
    <row r="7686" ht="14.25" customHeight="1"/>
    <row r="7687" ht="14.25" customHeight="1"/>
    <row r="7688" ht="14.25" customHeight="1"/>
    <row r="7689" ht="14.25" customHeight="1"/>
    <row r="7690" ht="14.25" customHeight="1"/>
    <row r="7691" ht="14.25" customHeight="1"/>
    <row r="7692" ht="14.25" customHeight="1"/>
    <row r="7693" ht="14.25" customHeight="1"/>
    <row r="7694" ht="14.25" customHeight="1"/>
    <row r="7695" ht="14.25" customHeight="1"/>
    <row r="7696" ht="14.25" customHeight="1"/>
    <row r="7697" ht="14.25" customHeight="1"/>
    <row r="7698" ht="14.25" customHeight="1"/>
    <row r="7699" ht="14.25" customHeight="1"/>
    <row r="7700" ht="14.25" customHeight="1"/>
    <row r="7701" ht="14.25" customHeight="1"/>
    <row r="7702" ht="14.25" customHeight="1"/>
    <row r="7703" ht="14.25" customHeight="1"/>
    <row r="7704" ht="14.25" customHeight="1"/>
    <row r="7705" ht="14.25" customHeight="1"/>
    <row r="7706" ht="14.25" customHeight="1"/>
    <row r="7707" ht="14.25" customHeight="1"/>
    <row r="7708" ht="14.25" customHeight="1"/>
    <row r="7709" ht="14.25" customHeight="1"/>
    <row r="7710" ht="14.25" customHeight="1"/>
    <row r="7711" ht="14.25" customHeight="1"/>
    <row r="7712" ht="14.25" customHeight="1"/>
    <row r="7713" ht="14.25" customHeight="1"/>
    <row r="7714" ht="14.25" customHeight="1"/>
    <row r="7715" ht="14.25" customHeight="1"/>
    <row r="7716" ht="14.25" customHeight="1"/>
    <row r="7717" ht="14.25" customHeight="1"/>
    <row r="7718" ht="14.25" customHeight="1"/>
    <row r="7719" ht="14.25" customHeight="1"/>
    <row r="7720" ht="14.25" customHeight="1"/>
    <row r="7721" ht="14.25" customHeight="1"/>
    <row r="7722" ht="14.25" customHeight="1"/>
    <row r="7723" ht="14.25" customHeight="1"/>
    <row r="7724" ht="14.25" customHeight="1"/>
    <row r="7725" ht="14.25" customHeight="1"/>
    <row r="7726" ht="14.25" customHeight="1"/>
    <row r="7727" ht="14.25" customHeight="1"/>
    <row r="7728" ht="14.25" customHeight="1"/>
    <row r="7729" ht="14.25" customHeight="1"/>
    <row r="7730" ht="14.25" customHeight="1"/>
    <row r="7731" ht="14.25" customHeight="1"/>
    <row r="7732" ht="14.25" customHeight="1"/>
    <row r="7733" ht="14.25" customHeight="1"/>
    <row r="7734" ht="14.25" customHeight="1"/>
    <row r="7735" ht="14.25" customHeight="1"/>
    <row r="7736" ht="14.25" customHeight="1"/>
    <row r="7737" ht="14.25" customHeight="1"/>
    <row r="7738" ht="14.25" customHeight="1"/>
    <row r="7739" ht="14.25" customHeight="1"/>
    <row r="7740" ht="14.25" customHeight="1"/>
    <row r="7741" ht="14.25" customHeight="1"/>
    <row r="7742" ht="14.25" customHeight="1"/>
    <row r="7743" ht="14.25" customHeight="1"/>
    <row r="7744" ht="14.25" customHeight="1"/>
    <row r="7745" ht="14.25" customHeight="1"/>
    <row r="7746" ht="14.25" customHeight="1"/>
    <row r="7747" ht="14.25" customHeight="1"/>
    <row r="7748" ht="14.25" customHeight="1"/>
    <row r="7749" ht="14.25" customHeight="1"/>
    <row r="7750" ht="14.25" customHeight="1"/>
    <row r="7751" ht="14.25" customHeight="1"/>
    <row r="7752" ht="14.25" customHeight="1"/>
    <row r="7753" ht="14.25" customHeight="1"/>
    <row r="7754" ht="14.25" customHeight="1"/>
    <row r="7755" ht="14.25" customHeight="1"/>
    <row r="7756" ht="14.25" customHeight="1"/>
    <row r="7757" ht="14.25" customHeight="1"/>
    <row r="7758" ht="14.25" customHeight="1"/>
    <row r="7759" ht="14.25" customHeight="1"/>
    <row r="7760" ht="14.25" customHeight="1"/>
    <row r="7761" ht="14.25" customHeight="1"/>
    <row r="7762" ht="14.25" customHeight="1"/>
    <row r="7763" ht="14.25" customHeight="1"/>
    <row r="7764" ht="14.25" customHeight="1"/>
    <row r="7765" ht="14.25" customHeight="1"/>
    <row r="7766" ht="14.25" customHeight="1"/>
    <row r="7767" ht="14.25" customHeight="1"/>
    <row r="7768" ht="14.25" customHeight="1"/>
    <row r="7769" ht="14.25" customHeight="1"/>
    <row r="7770" ht="14.25" customHeight="1"/>
    <row r="7771" ht="14.25" customHeight="1"/>
    <row r="7772" ht="14.25" customHeight="1"/>
    <row r="7773" ht="14.25" customHeight="1"/>
    <row r="7774" ht="14.25" customHeight="1"/>
    <row r="7775" ht="14.25" customHeight="1"/>
    <row r="7776" ht="14.25" customHeight="1"/>
    <row r="7777" ht="14.25" customHeight="1"/>
    <row r="7778" ht="14.25" customHeight="1"/>
    <row r="7779" ht="14.25" customHeight="1"/>
    <row r="7780" ht="14.25" customHeight="1"/>
    <row r="7781" ht="14.25" customHeight="1"/>
    <row r="7782" ht="14.25" customHeight="1"/>
    <row r="7783" ht="14.25" customHeight="1"/>
    <row r="7784" ht="14.25" customHeight="1"/>
    <row r="7785" ht="14.25" customHeight="1"/>
    <row r="7786" ht="14.25" customHeight="1"/>
    <row r="7787" ht="14.25" customHeight="1"/>
    <row r="7788" ht="14.25" customHeight="1"/>
    <row r="7789" ht="14.25" customHeight="1"/>
    <row r="7790" ht="14.25" customHeight="1"/>
    <row r="7791" ht="14.25" customHeight="1"/>
    <row r="7792" ht="14.25" customHeight="1"/>
    <row r="7793" ht="14.25" customHeight="1"/>
    <row r="7794" ht="14.25" customHeight="1"/>
    <row r="7795" ht="14.25" customHeight="1"/>
    <row r="7796" ht="14.25" customHeight="1"/>
    <row r="7797" ht="14.25" customHeight="1"/>
    <row r="7798" ht="14.25" customHeight="1"/>
    <row r="7799" ht="14.25" customHeight="1"/>
    <row r="7800" ht="14.25" customHeight="1"/>
    <row r="7801" ht="14.25" customHeight="1"/>
    <row r="7802" ht="14.25" customHeight="1"/>
    <row r="7803" ht="14.25" customHeight="1"/>
    <row r="7804" ht="14.25" customHeight="1"/>
    <row r="7805" ht="14.25" customHeight="1"/>
    <row r="7806" ht="14.25" customHeight="1"/>
    <row r="7807" ht="14.25" customHeight="1"/>
    <row r="7808" ht="14.25" customHeight="1"/>
    <row r="7809" ht="14.25" customHeight="1"/>
    <row r="7810" ht="14.25" customHeight="1"/>
    <row r="7811" ht="14.25" customHeight="1"/>
    <row r="7812" ht="14.25" customHeight="1"/>
    <row r="7813" ht="14.25" customHeight="1"/>
    <row r="7814" ht="14.25" customHeight="1"/>
    <row r="7815" ht="14.25" customHeight="1"/>
    <row r="7816" ht="14.25" customHeight="1"/>
    <row r="7817" ht="14.25" customHeight="1"/>
    <row r="7818" ht="14.25" customHeight="1"/>
    <row r="7819" ht="14.25" customHeight="1"/>
    <row r="7820" ht="14.25" customHeight="1"/>
    <row r="7821" ht="14.25" customHeight="1"/>
    <row r="7822" ht="14.25" customHeight="1"/>
    <row r="7823" ht="14.25" customHeight="1"/>
    <row r="7824" ht="14.25" customHeight="1"/>
    <row r="7825" ht="14.25" customHeight="1"/>
    <row r="7826" ht="14.25" customHeight="1"/>
    <row r="7827" ht="14.25" customHeight="1"/>
    <row r="7828" ht="14.25" customHeight="1"/>
    <row r="7829" ht="14.25" customHeight="1"/>
    <row r="7830" ht="14.25" customHeight="1"/>
    <row r="7831" ht="14.25" customHeight="1"/>
    <row r="7832" ht="14.25" customHeight="1"/>
  </sheetData>
  <mergeCells count="4">
    <mergeCell ref="I1:J1"/>
    <mergeCell ref="I2:J2"/>
    <mergeCell ref="A107:C107"/>
    <mergeCell ref="A108:I108"/>
  </mergeCells>
  <phoneticPr fontId="29" type="noConversion"/>
  <pageMargins left="0.78749999999999998" right="0.78749999999999998" top="1.0631944444444446" bottom="1.0631944444444446" header="0.51180555555555551" footer="0.51180555555555551"/>
  <pageSetup paperSize="9" scale="4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view="pageBreakPreview" topLeftCell="A2" zoomScaleSheetLayoutView="100" workbookViewId="0">
      <selection activeCell="C22" sqref="C22:C23"/>
    </sheetView>
  </sheetViews>
  <sheetFormatPr defaultColWidth="5.7109375" defaultRowHeight="19.899999999999999" customHeight="1"/>
  <cols>
    <col min="1" max="1" width="8.140625" style="1" customWidth="1"/>
    <col min="2" max="2" width="20.5703125" style="81" customWidth="1"/>
    <col min="3" max="3" width="27.42578125" style="9" customWidth="1"/>
    <col min="4" max="4" width="8" style="81" customWidth="1"/>
    <col min="5" max="5" width="16.42578125" style="82" customWidth="1"/>
    <col min="6" max="6" width="8.7109375" style="82" customWidth="1"/>
    <col min="7" max="12" width="4.7109375" style="82" customWidth="1"/>
    <col min="13" max="13" width="7.5703125" style="82" customWidth="1"/>
    <col min="14" max="36" width="4.7109375" style="82" customWidth="1"/>
    <col min="37" max="16384" width="5.7109375" style="81"/>
  </cols>
  <sheetData>
    <row r="1" spans="1:36" ht="22.15" customHeight="1">
      <c r="A1" s="83" t="s">
        <v>155</v>
      </c>
      <c r="B1" s="84"/>
      <c r="C1" s="84"/>
      <c r="D1" s="84"/>
      <c r="E1" s="84"/>
      <c r="F1" s="84"/>
      <c r="G1" s="84"/>
      <c r="H1" s="84"/>
      <c r="I1" s="84"/>
      <c r="J1" s="84"/>
      <c r="K1" s="84"/>
      <c r="L1" s="84"/>
      <c r="M1" s="84"/>
      <c r="N1" s="84"/>
      <c r="O1" s="84"/>
      <c r="P1" s="84"/>
      <c r="Q1" s="84"/>
      <c r="R1" s="84"/>
      <c r="S1" s="84"/>
      <c r="T1" s="84"/>
      <c r="U1" s="84"/>
      <c r="V1" s="84"/>
      <c r="W1" s="84"/>
      <c r="X1" s="85"/>
      <c r="Y1" s="848" t="s">
        <v>156</v>
      </c>
      <c r="Z1" s="848"/>
      <c r="AA1" s="848"/>
      <c r="AB1" s="848"/>
      <c r="AC1" s="848"/>
      <c r="AD1" s="848"/>
      <c r="AE1" s="849" t="s">
        <v>10</v>
      </c>
      <c r="AF1" s="849"/>
      <c r="AG1" s="849"/>
      <c r="AH1" s="849"/>
      <c r="AI1" s="849"/>
      <c r="AJ1" s="849"/>
    </row>
    <row r="2" spans="1:36" ht="20.100000000000001" customHeight="1">
      <c r="A2" s="86"/>
      <c r="B2" s="86"/>
      <c r="C2" s="86"/>
      <c r="D2" s="86"/>
      <c r="E2" s="86"/>
      <c r="F2" s="86"/>
      <c r="G2" s="86"/>
      <c r="H2" s="86"/>
      <c r="I2" s="86"/>
      <c r="J2" s="86"/>
      <c r="K2" s="86"/>
      <c r="L2" s="86"/>
      <c r="M2" s="86"/>
      <c r="N2" s="86"/>
      <c r="O2" s="86"/>
      <c r="P2" s="86"/>
      <c r="Q2" s="86"/>
      <c r="R2" s="86"/>
      <c r="S2" s="86"/>
      <c r="T2" s="86"/>
      <c r="U2" s="86"/>
      <c r="V2" s="86"/>
      <c r="W2" s="86"/>
      <c r="X2" s="87"/>
      <c r="Y2" s="850"/>
      <c r="Z2" s="850"/>
      <c r="AA2" s="850"/>
      <c r="AB2" s="850"/>
      <c r="AC2" s="850"/>
      <c r="AD2" s="850"/>
      <c r="AE2" s="851"/>
      <c r="AF2" s="851"/>
      <c r="AG2" s="851"/>
      <c r="AH2" s="851"/>
      <c r="AI2" s="851"/>
      <c r="AJ2" s="851"/>
    </row>
    <row r="3" spans="1:36" ht="32.450000000000003" customHeight="1">
      <c r="A3" s="88" t="s">
        <v>1</v>
      </c>
      <c r="B3" s="89" t="s">
        <v>124</v>
      </c>
      <c r="C3" s="90" t="s">
        <v>15</v>
      </c>
      <c r="D3" s="91" t="s">
        <v>3</v>
      </c>
      <c r="E3" s="92" t="s">
        <v>144</v>
      </c>
      <c r="F3" s="93" t="s">
        <v>125</v>
      </c>
      <c r="G3" s="853" t="s">
        <v>136</v>
      </c>
      <c r="H3" s="853"/>
      <c r="I3" s="853"/>
      <c r="J3" s="853"/>
      <c r="K3" s="853"/>
      <c r="L3" s="853"/>
      <c r="M3" s="854" t="s">
        <v>157</v>
      </c>
      <c r="N3" s="854"/>
      <c r="O3" s="854"/>
      <c r="P3" s="854"/>
      <c r="Q3" s="854"/>
      <c r="R3" s="854"/>
      <c r="S3" s="854" t="s">
        <v>158</v>
      </c>
      <c r="T3" s="854"/>
      <c r="U3" s="854"/>
      <c r="V3" s="854"/>
      <c r="W3" s="854"/>
      <c r="X3" s="854"/>
      <c r="Y3" s="855" t="s">
        <v>159</v>
      </c>
      <c r="Z3" s="855"/>
      <c r="AA3" s="855"/>
      <c r="AB3" s="855"/>
      <c r="AC3" s="855"/>
      <c r="AD3" s="855"/>
      <c r="AE3" s="852" t="s">
        <v>160</v>
      </c>
      <c r="AF3" s="852"/>
      <c r="AG3" s="852"/>
      <c r="AH3" s="852"/>
      <c r="AI3" s="852"/>
      <c r="AJ3" s="852"/>
    </row>
    <row r="4" spans="1:36" ht="34.9" customHeight="1" thickBot="1">
      <c r="A4" s="94"/>
      <c r="B4" s="95"/>
      <c r="C4" s="96"/>
      <c r="D4" s="97"/>
      <c r="E4" s="98"/>
      <c r="F4" s="99"/>
      <c r="G4" s="100">
        <v>2008</v>
      </c>
      <c r="H4" s="101">
        <v>2009</v>
      </c>
      <c r="I4" s="101">
        <v>2010</v>
      </c>
      <c r="J4" s="101">
        <v>2011</v>
      </c>
      <c r="K4" s="101">
        <v>2012</v>
      </c>
      <c r="L4" s="102">
        <v>2013</v>
      </c>
      <c r="M4" s="103">
        <v>2008</v>
      </c>
      <c r="N4" s="104">
        <v>2009</v>
      </c>
      <c r="O4" s="104">
        <v>2010</v>
      </c>
      <c r="P4" s="104">
        <v>2011</v>
      </c>
      <c r="Q4" s="104">
        <v>2012</v>
      </c>
      <c r="R4" s="105">
        <v>2013</v>
      </c>
      <c r="S4" s="103">
        <v>2008</v>
      </c>
      <c r="T4" s="104">
        <v>2009</v>
      </c>
      <c r="U4" s="104">
        <v>2010</v>
      </c>
      <c r="V4" s="104">
        <v>2011</v>
      </c>
      <c r="W4" s="104">
        <v>2012</v>
      </c>
      <c r="X4" s="105">
        <v>2013</v>
      </c>
      <c r="Y4" s="103">
        <v>2008</v>
      </c>
      <c r="Z4" s="104">
        <v>2009</v>
      </c>
      <c r="AA4" s="104">
        <v>2010</v>
      </c>
      <c r="AB4" s="104">
        <v>2011</v>
      </c>
      <c r="AC4" s="104">
        <v>2012</v>
      </c>
      <c r="AD4" s="105">
        <v>2013</v>
      </c>
      <c r="AE4" s="103">
        <v>2008</v>
      </c>
      <c r="AF4" s="104">
        <v>2009</v>
      </c>
      <c r="AG4" s="104">
        <v>2010</v>
      </c>
      <c r="AH4" s="104">
        <v>2011</v>
      </c>
      <c r="AI4" s="104">
        <v>2012</v>
      </c>
      <c r="AJ4" s="105">
        <v>2013</v>
      </c>
    </row>
    <row r="5" spans="1:36" ht="13.15" customHeight="1">
      <c r="A5" s="299" t="s">
        <v>9</v>
      </c>
      <c r="B5" s="300" t="s">
        <v>639</v>
      </c>
      <c r="C5" s="301" t="s">
        <v>24</v>
      </c>
      <c r="D5" s="302" t="s">
        <v>13</v>
      </c>
      <c r="E5" s="303" t="s">
        <v>678</v>
      </c>
      <c r="F5" s="304">
        <v>1</v>
      </c>
      <c r="G5" s="242"/>
      <c r="H5" s="242" t="s">
        <v>11</v>
      </c>
      <c r="I5" s="242" t="s">
        <v>11</v>
      </c>
      <c r="J5" s="242" t="s">
        <v>11</v>
      </c>
      <c r="K5" s="242" t="s">
        <v>11</v>
      </c>
      <c r="L5" s="305" t="s">
        <v>11</v>
      </c>
      <c r="M5" s="242" t="s">
        <v>11</v>
      </c>
      <c r="N5" s="242" t="s">
        <v>11</v>
      </c>
      <c r="O5" s="242" t="s">
        <v>11</v>
      </c>
      <c r="P5" s="242" t="s">
        <v>11</v>
      </c>
      <c r="Q5" s="242" t="s">
        <v>11</v>
      </c>
      <c r="R5" s="305" t="s">
        <v>11</v>
      </c>
      <c r="S5" s="242" t="s">
        <v>11</v>
      </c>
      <c r="T5" s="242" t="s">
        <v>11</v>
      </c>
      <c r="U5" s="242" t="s">
        <v>11</v>
      </c>
      <c r="V5" s="242" t="s">
        <v>11</v>
      </c>
      <c r="W5" s="242" t="s">
        <v>11</v>
      </c>
      <c r="X5" s="305" t="s">
        <v>11</v>
      </c>
      <c r="Y5" s="242" t="s">
        <v>11</v>
      </c>
      <c r="Z5" s="242" t="s">
        <v>11</v>
      </c>
      <c r="AA5" s="242" t="s">
        <v>11</v>
      </c>
      <c r="AB5" s="242" t="s">
        <v>11</v>
      </c>
      <c r="AC5" s="242" t="s">
        <v>11</v>
      </c>
      <c r="AD5" s="305" t="s">
        <v>11</v>
      </c>
      <c r="AE5" s="844" t="s">
        <v>162</v>
      </c>
      <c r="AF5" s="844"/>
      <c r="AG5" s="844"/>
      <c r="AH5" s="844"/>
      <c r="AI5" s="844"/>
      <c r="AJ5" s="844"/>
    </row>
    <row r="6" spans="1:36" ht="13.15" customHeight="1">
      <c r="A6" s="242" t="s">
        <v>9</v>
      </c>
      <c r="B6" s="306" t="s">
        <v>746</v>
      </c>
      <c r="C6" s="307" t="s">
        <v>24</v>
      </c>
      <c r="D6" s="308" t="s">
        <v>13</v>
      </c>
      <c r="E6" s="309" t="s">
        <v>747</v>
      </c>
      <c r="F6" s="305" t="s">
        <v>153</v>
      </c>
      <c r="G6" s="107"/>
      <c r="H6" s="24"/>
      <c r="I6" s="242" t="s">
        <v>11</v>
      </c>
      <c r="J6" s="242" t="s">
        <v>11</v>
      </c>
      <c r="K6" s="242" t="s">
        <v>11</v>
      </c>
      <c r="L6" s="305" t="s">
        <v>11</v>
      </c>
      <c r="M6" s="107"/>
      <c r="N6" s="24"/>
      <c r="O6" s="242" t="s">
        <v>11</v>
      </c>
      <c r="P6" s="242" t="s">
        <v>11</v>
      </c>
      <c r="Q6" s="242" t="s">
        <v>11</v>
      </c>
      <c r="R6" s="305" t="s">
        <v>11</v>
      </c>
      <c r="S6" s="107"/>
      <c r="T6" s="24"/>
      <c r="U6" s="242" t="s">
        <v>11</v>
      </c>
      <c r="V6" s="242" t="s">
        <v>11</v>
      </c>
      <c r="W6" s="242" t="s">
        <v>11</v>
      </c>
      <c r="X6" s="305" t="s">
        <v>11</v>
      </c>
      <c r="Y6" s="107"/>
      <c r="Z6" s="24"/>
      <c r="AA6" s="242" t="s">
        <v>11</v>
      </c>
      <c r="AB6" s="242" t="s">
        <v>11</v>
      </c>
      <c r="AC6" s="242" t="s">
        <v>11</v>
      </c>
      <c r="AD6" s="305" t="s">
        <v>11</v>
      </c>
      <c r="AE6" s="844" t="s">
        <v>162</v>
      </c>
      <c r="AF6" s="844"/>
      <c r="AG6" s="844"/>
      <c r="AH6" s="844"/>
      <c r="AI6" s="844"/>
      <c r="AJ6" s="844"/>
    </row>
    <row r="7" spans="1:36" ht="13.15" customHeight="1">
      <c r="A7" s="310" t="s">
        <v>9</v>
      </c>
      <c r="B7" s="311" t="s">
        <v>641</v>
      </c>
      <c r="C7" s="312" t="s">
        <v>24</v>
      </c>
      <c r="D7" s="313" t="s">
        <v>13</v>
      </c>
      <c r="E7" s="314" t="s">
        <v>679</v>
      </c>
      <c r="F7" s="315">
        <v>1</v>
      </c>
      <c r="G7" s="316" t="s">
        <v>11</v>
      </c>
      <c r="H7" s="317" t="s">
        <v>11</v>
      </c>
      <c r="I7" s="317" t="s">
        <v>11</v>
      </c>
      <c r="J7" s="317" t="s">
        <v>11</v>
      </c>
      <c r="K7" s="317" t="s">
        <v>11</v>
      </c>
      <c r="L7" s="318" t="s">
        <v>11</v>
      </c>
      <c r="M7" s="316" t="s">
        <v>11</v>
      </c>
      <c r="N7" s="317" t="s">
        <v>11</v>
      </c>
      <c r="O7" s="317" t="s">
        <v>11</v>
      </c>
      <c r="P7" s="317" t="s">
        <v>11</v>
      </c>
      <c r="Q7" s="317" t="s">
        <v>11</v>
      </c>
      <c r="R7" s="318" t="s">
        <v>11</v>
      </c>
      <c r="S7" s="316" t="s">
        <v>11</v>
      </c>
      <c r="T7" s="317" t="s">
        <v>11</v>
      </c>
      <c r="U7" s="317" t="s">
        <v>11</v>
      </c>
      <c r="V7" s="317" t="s">
        <v>11</v>
      </c>
      <c r="W7" s="317" t="s">
        <v>11</v>
      </c>
      <c r="X7" s="318" t="s">
        <v>11</v>
      </c>
      <c r="Y7" s="316" t="s">
        <v>11</v>
      </c>
      <c r="Z7" s="317" t="s">
        <v>11</v>
      </c>
      <c r="AA7" s="317" t="s">
        <v>11</v>
      </c>
      <c r="AB7" s="317" t="s">
        <v>11</v>
      </c>
      <c r="AC7" s="317" t="s">
        <v>11</v>
      </c>
      <c r="AD7" s="318" t="s">
        <v>11</v>
      </c>
      <c r="AE7" s="837" t="s">
        <v>748</v>
      </c>
      <c r="AF7" s="838"/>
      <c r="AG7" s="838"/>
      <c r="AH7" s="838"/>
      <c r="AI7" s="838"/>
      <c r="AJ7" s="840"/>
    </row>
    <row r="8" spans="1:36" ht="13.15" customHeight="1">
      <c r="A8" s="310" t="s">
        <v>9</v>
      </c>
      <c r="B8" s="319" t="s">
        <v>641</v>
      </c>
      <c r="C8" s="312" t="s">
        <v>24</v>
      </c>
      <c r="D8" s="313" t="s">
        <v>13</v>
      </c>
      <c r="E8" s="320" t="s">
        <v>680</v>
      </c>
      <c r="F8" s="321">
        <v>1</v>
      </c>
      <c r="G8" s="316" t="s">
        <v>11</v>
      </c>
      <c r="H8" s="317" t="s">
        <v>11</v>
      </c>
      <c r="I8" s="317" t="s">
        <v>11</v>
      </c>
      <c r="J8" s="317" t="s">
        <v>11</v>
      </c>
      <c r="K8" s="317" t="s">
        <v>11</v>
      </c>
      <c r="L8" s="318" t="s">
        <v>11</v>
      </c>
      <c r="M8" s="316" t="s">
        <v>11</v>
      </c>
      <c r="N8" s="317" t="s">
        <v>11</v>
      </c>
      <c r="O8" s="317" t="s">
        <v>11</v>
      </c>
      <c r="P8" s="317" t="s">
        <v>11</v>
      </c>
      <c r="Q8" s="317" t="s">
        <v>11</v>
      </c>
      <c r="R8" s="318" t="s">
        <v>11</v>
      </c>
      <c r="S8" s="316" t="s">
        <v>11</v>
      </c>
      <c r="T8" s="317" t="s">
        <v>11</v>
      </c>
      <c r="U8" s="317" t="s">
        <v>11</v>
      </c>
      <c r="V8" s="317" t="s">
        <v>11</v>
      </c>
      <c r="W8" s="317" t="s">
        <v>11</v>
      </c>
      <c r="X8" s="318" t="s">
        <v>11</v>
      </c>
      <c r="Y8" s="316" t="s">
        <v>11</v>
      </c>
      <c r="Z8" s="317" t="s">
        <v>11</v>
      </c>
      <c r="AA8" s="317" t="s">
        <v>11</v>
      </c>
      <c r="AB8" s="317" t="s">
        <v>11</v>
      </c>
      <c r="AC8" s="317" t="s">
        <v>11</v>
      </c>
      <c r="AD8" s="318" t="s">
        <v>11</v>
      </c>
      <c r="AE8" s="837" t="s">
        <v>748</v>
      </c>
      <c r="AF8" s="838"/>
      <c r="AG8" s="838"/>
      <c r="AH8" s="838"/>
      <c r="AI8" s="838"/>
      <c r="AJ8" s="840"/>
    </row>
    <row r="9" spans="1:36" s="325" customFormat="1" ht="13.15" customHeight="1">
      <c r="A9" s="310" t="s">
        <v>9</v>
      </c>
      <c r="B9" s="319" t="s">
        <v>641</v>
      </c>
      <c r="C9" s="312" t="s">
        <v>24</v>
      </c>
      <c r="D9" s="313" t="s">
        <v>13</v>
      </c>
      <c r="E9" s="320" t="s">
        <v>681</v>
      </c>
      <c r="F9" s="321">
        <v>1</v>
      </c>
      <c r="G9" s="322" t="s">
        <v>11</v>
      </c>
      <c r="H9" s="323" t="s">
        <v>11</v>
      </c>
      <c r="I9" s="323" t="s">
        <v>11</v>
      </c>
      <c r="J9" s="323" t="s">
        <v>11</v>
      </c>
      <c r="K9" s="323" t="s">
        <v>11</v>
      </c>
      <c r="L9" s="324" t="s">
        <v>11</v>
      </c>
      <c r="M9" s="322" t="s">
        <v>11</v>
      </c>
      <c r="N9" s="323" t="s">
        <v>11</v>
      </c>
      <c r="O9" s="323" t="s">
        <v>11</v>
      </c>
      <c r="P9" s="323" t="s">
        <v>11</v>
      </c>
      <c r="Q9" s="323" t="s">
        <v>11</v>
      </c>
      <c r="R9" s="324" t="s">
        <v>11</v>
      </c>
      <c r="S9" s="322" t="s">
        <v>11</v>
      </c>
      <c r="T9" s="323" t="s">
        <v>11</v>
      </c>
      <c r="U9" s="323" t="s">
        <v>11</v>
      </c>
      <c r="V9" s="323" t="s">
        <v>11</v>
      </c>
      <c r="W9" s="323" t="s">
        <v>11</v>
      </c>
      <c r="X9" s="324" t="s">
        <v>11</v>
      </c>
      <c r="Y9" s="322" t="s">
        <v>11</v>
      </c>
      <c r="Z9" s="323" t="s">
        <v>11</v>
      </c>
      <c r="AA9" s="323" t="s">
        <v>11</v>
      </c>
      <c r="AB9" s="323" t="s">
        <v>11</v>
      </c>
      <c r="AC9" s="323" t="s">
        <v>11</v>
      </c>
      <c r="AD9" s="324" t="s">
        <v>11</v>
      </c>
      <c r="AE9" s="845" t="s">
        <v>162</v>
      </c>
      <c r="AF9" s="846"/>
      <c r="AG9" s="846"/>
      <c r="AH9" s="846"/>
      <c r="AI9" s="846"/>
      <c r="AJ9" s="847"/>
    </row>
    <row r="10" spans="1:36" ht="13.15" customHeight="1">
      <c r="A10" s="310" t="s">
        <v>9</v>
      </c>
      <c r="B10" s="311" t="s">
        <v>644</v>
      </c>
      <c r="C10" s="312" t="s">
        <v>24</v>
      </c>
      <c r="D10" s="313" t="s">
        <v>13</v>
      </c>
      <c r="E10" s="314" t="s">
        <v>623</v>
      </c>
      <c r="F10" s="315">
        <v>1</v>
      </c>
      <c r="G10" s="316" t="s">
        <v>11</v>
      </c>
      <c r="H10" s="317" t="s">
        <v>11</v>
      </c>
      <c r="I10" s="317" t="s">
        <v>11</v>
      </c>
      <c r="J10" s="317" t="s">
        <v>11</v>
      </c>
      <c r="K10" s="317" t="s">
        <v>11</v>
      </c>
      <c r="L10" s="318" t="s">
        <v>11</v>
      </c>
      <c r="M10" s="316" t="s">
        <v>11</v>
      </c>
      <c r="N10" s="317" t="s">
        <v>11</v>
      </c>
      <c r="O10" s="317" t="s">
        <v>11</v>
      </c>
      <c r="P10" s="317" t="s">
        <v>11</v>
      </c>
      <c r="Q10" s="317" t="s">
        <v>11</v>
      </c>
      <c r="R10" s="318" t="s">
        <v>11</v>
      </c>
      <c r="S10" s="316"/>
      <c r="T10" s="317"/>
      <c r="U10" s="317"/>
      <c r="V10" s="317"/>
      <c r="W10" s="317"/>
      <c r="X10" s="318"/>
      <c r="Y10" s="316"/>
      <c r="Z10" s="317"/>
      <c r="AA10" s="317"/>
      <c r="AB10" s="317"/>
      <c r="AC10" s="317"/>
      <c r="AD10" s="318"/>
      <c r="AE10" s="837" t="s">
        <v>748</v>
      </c>
      <c r="AF10" s="838"/>
      <c r="AG10" s="838"/>
      <c r="AH10" s="838"/>
      <c r="AI10" s="838"/>
      <c r="AJ10" s="840"/>
    </row>
    <row r="11" spans="1:36" ht="13.15" customHeight="1">
      <c r="A11" s="310" t="s">
        <v>9</v>
      </c>
      <c r="B11" s="311" t="s">
        <v>644</v>
      </c>
      <c r="C11" s="312" t="s">
        <v>24</v>
      </c>
      <c r="D11" s="313" t="s">
        <v>13</v>
      </c>
      <c r="E11" s="314" t="s">
        <v>684</v>
      </c>
      <c r="F11" s="315">
        <v>1</v>
      </c>
      <c r="G11" s="316" t="s">
        <v>11</v>
      </c>
      <c r="H11" s="317" t="s">
        <v>11</v>
      </c>
      <c r="I11" s="317" t="s">
        <v>11</v>
      </c>
      <c r="J11" s="317" t="s">
        <v>11</v>
      </c>
      <c r="K11" s="317" t="s">
        <v>11</v>
      </c>
      <c r="L11" s="318" t="s">
        <v>11</v>
      </c>
      <c r="M11" s="316" t="s">
        <v>11</v>
      </c>
      <c r="N11" s="317" t="s">
        <v>11</v>
      </c>
      <c r="O11" s="317" t="s">
        <v>11</v>
      </c>
      <c r="P11" s="317" t="s">
        <v>11</v>
      </c>
      <c r="Q11" s="317" t="s">
        <v>11</v>
      </c>
      <c r="R11" s="318" t="s">
        <v>11</v>
      </c>
      <c r="S11" s="316" t="s">
        <v>11</v>
      </c>
      <c r="T11" s="317" t="s">
        <v>11</v>
      </c>
      <c r="U11" s="317" t="s">
        <v>11</v>
      </c>
      <c r="V11" s="317" t="s">
        <v>11</v>
      </c>
      <c r="W11" s="317" t="s">
        <v>11</v>
      </c>
      <c r="X11" s="318" t="s">
        <v>11</v>
      </c>
      <c r="Y11" s="316" t="s">
        <v>11</v>
      </c>
      <c r="Z11" s="317" t="s">
        <v>11</v>
      </c>
      <c r="AA11" s="317" t="s">
        <v>11</v>
      </c>
      <c r="AB11" s="317" t="s">
        <v>11</v>
      </c>
      <c r="AC11" s="317" t="s">
        <v>11</v>
      </c>
      <c r="AD11" s="318" t="s">
        <v>11</v>
      </c>
      <c r="AE11" s="837" t="s">
        <v>748</v>
      </c>
      <c r="AF11" s="838"/>
      <c r="AG11" s="838"/>
      <c r="AH11" s="838"/>
      <c r="AI11" s="838"/>
      <c r="AJ11" s="840"/>
    </row>
    <row r="12" spans="1:36" ht="13.15" customHeight="1">
      <c r="A12" s="310" t="s">
        <v>9</v>
      </c>
      <c r="B12" s="319" t="s">
        <v>749</v>
      </c>
      <c r="C12" s="312" t="s">
        <v>24</v>
      </c>
      <c r="D12" s="313" t="s">
        <v>13</v>
      </c>
      <c r="E12" s="320" t="s">
        <v>685</v>
      </c>
      <c r="F12" s="321">
        <v>2</v>
      </c>
      <c r="G12" s="242" t="s">
        <v>11</v>
      </c>
      <c r="H12" s="242" t="s">
        <v>11</v>
      </c>
      <c r="I12" s="242" t="s">
        <v>11</v>
      </c>
      <c r="J12" s="242" t="s">
        <v>11</v>
      </c>
      <c r="K12" s="242" t="s">
        <v>11</v>
      </c>
      <c r="L12" s="305" t="s">
        <v>11</v>
      </c>
      <c r="M12" s="242" t="s">
        <v>11</v>
      </c>
      <c r="N12" s="242" t="s">
        <v>11</v>
      </c>
      <c r="O12" s="242" t="s">
        <v>11</v>
      </c>
      <c r="P12" s="242" t="s">
        <v>11</v>
      </c>
      <c r="Q12" s="242" t="s">
        <v>11</v>
      </c>
      <c r="R12" s="305" t="s">
        <v>11</v>
      </c>
      <c r="S12" s="242" t="s">
        <v>11</v>
      </c>
      <c r="T12" s="242" t="s">
        <v>11</v>
      </c>
      <c r="U12" s="242" t="s">
        <v>11</v>
      </c>
      <c r="V12" s="242" t="s">
        <v>11</v>
      </c>
      <c r="W12" s="242" t="s">
        <v>11</v>
      </c>
      <c r="X12" s="305" t="s">
        <v>11</v>
      </c>
      <c r="Y12" s="242" t="s">
        <v>11</v>
      </c>
      <c r="Z12" s="242" t="s">
        <v>11</v>
      </c>
      <c r="AA12" s="242" t="s">
        <v>11</v>
      </c>
      <c r="AB12" s="242" t="s">
        <v>11</v>
      </c>
      <c r="AC12" s="242" t="s">
        <v>11</v>
      </c>
      <c r="AD12" s="326" t="s">
        <v>11</v>
      </c>
      <c r="AE12" s="327"/>
      <c r="AF12" s="327"/>
      <c r="AG12" s="327"/>
      <c r="AH12" s="327"/>
      <c r="AI12" s="327"/>
      <c r="AJ12" s="327"/>
    </row>
    <row r="13" spans="1:36" ht="13.15" customHeight="1">
      <c r="A13" s="310" t="s">
        <v>9</v>
      </c>
      <c r="B13" s="328" t="s">
        <v>750</v>
      </c>
      <c r="C13" s="312" t="s">
        <v>24</v>
      </c>
      <c r="D13" s="313" t="s">
        <v>13</v>
      </c>
      <c r="E13" s="524" t="s">
        <v>1110</v>
      </c>
      <c r="F13" s="321">
        <v>1</v>
      </c>
      <c r="G13" s="24" t="s">
        <v>11</v>
      </c>
      <c r="H13" s="24" t="s">
        <v>11</v>
      </c>
      <c r="I13" s="24" t="s">
        <v>11</v>
      </c>
      <c r="J13" s="24" t="s">
        <v>11</v>
      </c>
      <c r="K13" s="24" t="s">
        <v>11</v>
      </c>
      <c r="L13" s="106" t="s">
        <v>11</v>
      </c>
      <c r="M13" s="24" t="s">
        <v>11</v>
      </c>
      <c r="N13" s="24" t="s">
        <v>11</v>
      </c>
      <c r="O13" s="24" t="s">
        <v>11</v>
      </c>
      <c r="P13" s="24" t="s">
        <v>11</v>
      </c>
      <c r="Q13" s="24" t="s">
        <v>11</v>
      </c>
      <c r="R13" s="106" t="s">
        <v>11</v>
      </c>
      <c r="S13" s="24" t="s">
        <v>11</v>
      </c>
      <c r="T13" s="24" t="s">
        <v>11</v>
      </c>
      <c r="U13" s="24" t="s">
        <v>11</v>
      </c>
      <c r="V13" s="24" t="s">
        <v>11</v>
      </c>
      <c r="W13" s="24" t="s">
        <v>11</v>
      </c>
      <c r="X13" s="106" t="s">
        <v>11</v>
      </c>
      <c r="Y13" s="107"/>
      <c r="Z13" s="24"/>
      <c r="AA13" s="24"/>
      <c r="AB13" s="24"/>
      <c r="AC13" s="24"/>
      <c r="AD13" s="106"/>
      <c r="AE13" s="329" t="s">
        <v>11</v>
      </c>
      <c r="AF13" s="242" t="s">
        <v>11</v>
      </c>
      <c r="AG13" s="242" t="s">
        <v>11</v>
      </c>
      <c r="AH13" s="242" t="s">
        <v>11</v>
      </c>
      <c r="AI13" s="242" t="s">
        <v>11</v>
      </c>
      <c r="AJ13" s="305" t="s">
        <v>11</v>
      </c>
    </row>
    <row r="14" spans="1:36" ht="13.15" customHeight="1" thickBot="1">
      <c r="A14" s="330" t="s">
        <v>9</v>
      </c>
      <c r="B14" s="331" t="s">
        <v>652</v>
      </c>
      <c r="C14" s="332" t="s">
        <v>24</v>
      </c>
      <c r="D14" s="333" t="s">
        <v>13</v>
      </c>
      <c r="E14" s="334" t="s">
        <v>685</v>
      </c>
      <c r="F14" s="335">
        <v>1</v>
      </c>
      <c r="G14" s="336" t="s">
        <v>11</v>
      </c>
      <c r="H14" s="337" t="s">
        <v>11</v>
      </c>
      <c r="I14" s="337" t="s">
        <v>11</v>
      </c>
      <c r="J14" s="337" t="s">
        <v>11</v>
      </c>
      <c r="K14" s="337" t="s">
        <v>11</v>
      </c>
      <c r="L14" s="338" t="s">
        <v>11</v>
      </c>
      <c r="M14" s="339" t="s">
        <v>11</v>
      </c>
      <c r="N14" s="337" t="s">
        <v>11</v>
      </c>
      <c r="O14" s="337" t="s">
        <v>11</v>
      </c>
      <c r="P14" s="337" t="s">
        <v>11</v>
      </c>
      <c r="Q14" s="337" t="s">
        <v>11</v>
      </c>
      <c r="R14" s="338" t="s">
        <v>11</v>
      </c>
      <c r="S14" s="339" t="s">
        <v>11</v>
      </c>
      <c r="T14" s="337" t="s">
        <v>11</v>
      </c>
      <c r="U14" s="337" t="s">
        <v>11</v>
      </c>
      <c r="V14" s="337" t="s">
        <v>11</v>
      </c>
      <c r="W14" s="337" t="s">
        <v>11</v>
      </c>
      <c r="X14" s="338" t="s">
        <v>11</v>
      </c>
      <c r="Y14" s="339" t="s">
        <v>11</v>
      </c>
      <c r="Z14" s="337" t="s">
        <v>11</v>
      </c>
      <c r="AA14" s="337" t="s">
        <v>11</v>
      </c>
      <c r="AB14" s="337" t="s">
        <v>11</v>
      </c>
      <c r="AC14" s="337" t="s">
        <v>11</v>
      </c>
      <c r="AD14" s="338" t="s">
        <v>11</v>
      </c>
      <c r="AE14" s="841" t="s">
        <v>748</v>
      </c>
      <c r="AF14" s="842"/>
      <c r="AG14" s="842"/>
      <c r="AH14" s="842"/>
      <c r="AI14" s="842"/>
      <c r="AJ14" s="843"/>
    </row>
    <row r="15" spans="1:36" ht="13.15" customHeight="1">
      <c r="A15" s="340" t="s">
        <v>9</v>
      </c>
      <c r="B15" s="341" t="s">
        <v>639</v>
      </c>
      <c r="C15" s="342" t="s">
        <v>26</v>
      </c>
      <c r="D15" s="301" t="s">
        <v>13</v>
      </c>
      <c r="E15" s="343" t="s">
        <v>488</v>
      </c>
      <c r="F15" s="344">
        <v>1</v>
      </c>
      <c r="G15" s="345"/>
      <c r="H15" s="346" t="s">
        <v>11</v>
      </c>
      <c r="I15" s="346" t="s">
        <v>11</v>
      </c>
      <c r="J15" s="346" t="s">
        <v>11</v>
      </c>
      <c r="K15" s="346" t="s">
        <v>11</v>
      </c>
      <c r="L15" s="347" t="s">
        <v>11</v>
      </c>
      <c r="M15" s="348" t="s">
        <v>11</v>
      </c>
      <c r="N15" s="349" t="s">
        <v>11</v>
      </c>
      <c r="O15" s="349" t="s">
        <v>11</v>
      </c>
      <c r="P15" s="349" t="s">
        <v>11</v>
      </c>
      <c r="Q15" s="349" t="s">
        <v>11</v>
      </c>
      <c r="R15" s="350" t="s">
        <v>11</v>
      </c>
      <c r="S15" s="349" t="s">
        <v>11</v>
      </c>
      <c r="T15" s="349" t="s">
        <v>11</v>
      </c>
      <c r="U15" s="349" t="s">
        <v>11</v>
      </c>
      <c r="V15" s="349" t="s">
        <v>11</v>
      </c>
      <c r="W15" s="349" t="s">
        <v>11</v>
      </c>
      <c r="X15" s="350" t="s">
        <v>11</v>
      </c>
      <c r="Y15" s="349" t="s">
        <v>11</v>
      </c>
      <c r="Z15" s="349" t="s">
        <v>11</v>
      </c>
      <c r="AA15" s="349" t="s">
        <v>11</v>
      </c>
      <c r="AB15" s="349" t="s">
        <v>11</v>
      </c>
      <c r="AC15" s="349" t="s">
        <v>11</v>
      </c>
      <c r="AD15" s="350" t="s">
        <v>11</v>
      </c>
      <c r="AE15" s="844" t="s">
        <v>162</v>
      </c>
      <c r="AF15" s="844"/>
      <c r="AG15" s="844"/>
      <c r="AH15" s="844"/>
      <c r="AI15" s="844"/>
      <c r="AJ15" s="844"/>
    </row>
    <row r="16" spans="1:36" ht="13.15" customHeight="1">
      <c r="A16" s="351" t="s">
        <v>9</v>
      </c>
      <c r="B16" s="352" t="s">
        <v>641</v>
      </c>
      <c r="C16" s="353" t="s">
        <v>26</v>
      </c>
      <c r="D16" s="312" t="s">
        <v>13</v>
      </c>
      <c r="E16" s="354" t="s">
        <v>696</v>
      </c>
      <c r="F16" s="355">
        <v>1</v>
      </c>
      <c r="G16" s="356" t="s">
        <v>11</v>
      </c>
      <c r="H16" s="317" t="s">
        <v>11</v>
      </c>
      <c r="I16" s="317" t="s">
        <v>11</v>
      </c>
      <c r="J16" s="317" t="s">
        <v>11</v>
      </c>
      <c r="K16" s="317" t="s">
        <v>11</v>
      </c>
      <c r="L16" s="357" t="s">
        <v>11</v>
      </c>
      <c r="M16" s="316" t="s">
        <v>11</v>
      </c>
      <c r="N16" s="317" t="s">
        <v>11</v>
      </c>
      <c r="O16" s="317" t="s">
        <v>11</v>
      </c>
      <c r="P16" s="317" t="s">
        <v>11</v>
      </c>
      <c r="Q16" s="317" t="s">
        <v>11</v>
      </c>
      <c r="R16" s="318" t="s">
        <v>11</v>
      </c>
      <c r="S16" s="316" t="s">
        <v>11</v>
      </c>
      <c r="T16" s="317" t="s">
        <v>11</v>
      </c>
      <c r="U16" s="317" t="s">
        <v>11</v>
      </c>
      <c r="V16" s="317" t="s">
        <v>11</v>
      </c>
      <c r="W16" s="317" t="s">
        <v>11</v>
      </c>
      <c r="X16" s="318" t="s">
        <v>11</v>
      </c>
      <c r="Y16" s="316" t="s">
        <v>11</v>
      </c>
      <c r="Z16" s="317" t="s">
        <v>11</v>
      </c>
      <c r="AA16" s="317" t="s">
        <v>11</v>
      </c>
      <c r="AB16" s="317" t="s">
        <v>11</v>
      </c>
      <c r="AC16" s="317" t="s">
        <v>11</v>
      </c>
      <c r="AD16" s="318" t="s">
        <v>11</v>
      </c>
      <c r="AE16" s="837" t="s">
        <v>748</v>
      </c>
      <c r="AF16" s="838"/>
      <c r="AG16" s="838"/>
      <c r="AH16" s="838"/>
      <c r="AI16" s="838"/>
      <c r="AJ16" s="839"/>
    </row>
    <row r="17" spans="1:36" ht="13.15" customHeight="1">
      <c r="A17" s="351" t="s">
        <v>9</v>
      </c>
      <c r="B17" s="352" t="s">
        <v>644</v>
      </c>
      <c r="C17" s="353" t="s">
        <v>26</v>
      </c>
      <c r="D17" s="312" t="s">
        <v>13</v>
      </c>
      <c r="E17" s="358" t="s">
        <v>699</v>
      </c>
      <c r="F17" s="355">
        <v>1</v>
      </c>
      <c r="G17" s="356" t="s">
        <v>11</v>
      </c>
      <c r="H17" s="317" t="s">
        <v>11</v>
      </c>
      <c r="I17" s="317" t="s">
        <v>11</v>
      </c>
      <c r="J17" s="317" t="s">
        <v>11</v>
      </c>
      <c r="K17" s="317" t="s">
        <v>11</v>
      </c>
      <c r="L17" s="357" t="s">
        <v>11</v>
      </c>
      <c r="M17" s="316" t="s">
        <v>11</v>
      </c>
      <c r="N17" s="317" t="s">
        <v>11</v>
      </c>
      <c r="O17" s="317" t="s">
        <v>11</v>
      </c>
      <c r="P17" s="317" t="s">
        <v>11</v>
      </c>
      <c r="Q17" s="317" t="s">
        <v>11</v>
      </c>
      <c r="R17" s="318" t="s">
        <v>11</v>
      </c>
      <c r="S17" s="316" t="s">
        <v>11</v>
      </c>
      <c r="T17" s="317" t="s">
        <v>11</v>
      </c>
      <c r="U17" s="317" t="s">
        <v>11</v>
      </c>
      <c r="V17" s="317" t="s">
        <v>11</v>
      </c>
      <c r="W17" s="317" t="s">
        <v>11</v>
      </c>
      <c r="X17" s="318" t="s">
        <v>11</v>
      </c>
      <c r="Y17" s="316" t="s">
        <v>11</v>
      </c>
      <c r="Z17" s="317" t="s">
        <v>11</v>
      </c>
      <c r="AA17" s="317" t="s">
        <v>11</v>
      </c>
      <c r="AB17" s="317" t="s">
        <v>11</v>
      </c>
      <c r="AC17" s="317" t="s">
        <v>11</v>
      </c>
      <c r="AD17" s="318" t="s">
        <v>11</v>
      </c>
      <c r="AE17" s="359"/>
      <c r="AF17" s="323"/>
      <c r="AG17" s="323"/>
      <c r="AH17" s="323" t="s">
        <v>11</v>
      </c>
      <c r="AI17" s="323" t="s">
        <v>11</v>
      </c>
      <c r="AJ17" s="324"/>
    </row>
    <row r="18" spans="1:36" ht="13.15" customHeight="1">
      <c r="A18" s="351" t="s">
        <v>9</v>
      </c>
      <c r="B18" s="360" t="s">
        <v>644</v>
      </c>
      <c r="C18" s="353" t="s">
        <v>26</v>
      </c>
      <c r="D18" s="312" t="s">
        <v>13</v>
      </c>
      <c r="E18" s="358" t="s">
        <v>637</v>
      </c>
      <c r="F18" s="355">
        <v>1</v>
      </c>
      <c r="G18" s="356" t="s">
        <v>11</v>
      </c>
      <c r="H18" s="317" t="s">
        <v>11</v>
      </c>
      <c r="I18" s="317" t="s">
        <v>11</v>
      </c>
      <c r="J18" s="317" t="s">
        <v>11</v>
      </c>
      <c r="K18" s="317" t="s">
        <v>11</v>
      </c>
      <c r="L18" s="357" t="s">
        <v>11</v>
      </c>
      <c r="M18" s="316" t="s">
        <v>11</v>
      </c>
      <c r="N18" s="317" t="s">
        <v>11</v>
      </c>
      <c r="O18" s="317" t="s">
        <v>11</v>
      </c>
      <c r="P18" s="317" t="s">
        <v>11</v>
      </c>
      <c r="Q18" s="317" t="s">
        <v>11</v>
      </c>
      <c r="R18" s="318" t="s">
        <v>11</v>
      </c>
      <c r="S18" s="316" t="s">
        <v>11</v>
      </c>
      <c r="T18" s="317" t="s">
        <v>11</v>
      </c>
      <c r="U18" s="317" t="s">
        <v>11</v>
      </c>
      <c r="V18" s="317" t="s">
        <v>11</v>
      </c>
      <c r="W18" s="317" t="s">
        <v>11</v>
      </c>
      <c r="X18" s="318" t="s">
        <v>11</v>
      </c>
      <c r="Y18" s="316" t="s">
        <v>11</v>
      </c>
      <c r="Z18" s="317" t="s">
        <v>11</v>
      </c>
      <c r="AA18" s="317" t="s">
        <v>11</v>
      </c>
      <c r="AB18" s="317" t="s">
        <v>11</v>
      </c>
      <c r="AC18" s="317" t="s">
        <v>11</v>
      </c>
      <c r="AD18" s="318" t="s">
        <v>11</v>
      </c>
      <c r="AE18" s="359"/>
      <c r="AF18" s="323"/>
      <c r="AG18" s="323"/>
      <c r="AH18" s="323" t="s">
        <v>11</v>
      </c>
      <c r="AI18" s="323" t="s">
        <v>11</v>
      </c>
      <c r="AJ18" s="324"/>
    </row>
    <row r="19" spans="1:36" ht="13.15" customHeight="1">
      <c r="A19" s="351" t="s">
        <v>9</v>
      </c>
      <c r="B19" s="360" t="s">
        <v>659</v>
      </c>
      <c r="C19" s="353" t="s">
        <v>26</v>
      </c>
      <c r="D19" s="312" t="s">
        <v>13</v>
      </c>
      <c r="E19" s="361" t="s">
        <v>488</v>
      </c>
      <c r="F19" s="355">
        <v>2</v>
      </c>
      <c r="G19" s="356"/>
      <c r="H19" s="317" t="s">
        <v>11</v>
      </c>
      <c r="I19" s="317" t="s">
        <v>11</v>
      </c>
      <c r="J19" s="317" t="s">
        <v>11</v>
      </c>
      <c r="K19" s="317" t="s">
        <v>11</v>
      </c>
      <c r="L19" s="357" t="s">
        <v>11</v>
      </c>
      <c r="M19" s="316" t="s">
        <v>11</v>
      </c>
      <c r="N19" s="317" t="s">
        <v>11</v>
      </c>
      <c r="O19" s="317" t="s">
        <v>11</v>
      </c>
      <c r="P19" s="317" t="s">
        <v>11</v>
      </c>
      <c r="Q19" s="317" t="s">
        <v>11</v>
      </c>
      <c r="R19" s="318" t="s">
        <v>11</v>
      </c>
      <c r="S19" s="316" t="s">
        <v>11</v>
      </c>
      <c r="T19" s="317" t="s">
        <v>11</v>
      </c>
      <c r="U19" s="317" t="s">
        <v>11</v>
      </c>
      <c r="V19" s="317" t="s">
        <v>11</v>
      </c>
      <c r="W19" s="317" t="s">
        <v>11</v>
      </c>
      <c r="X19" s="318" t="s">
        <v>11</v>
      </c>
      <c r="Y19" s="316" t="s">
        <v>11</v>
      </c>
      <c r="Z19" s="317" t="s">
        <v>11</v>
      </c>
      <c r="AA19" s="317" t="s">
        <v>11</v>
      </c>
      <c r="AB19" s="317" t="s">
        <v>11</v>
      </c>
      <c r="AC19" s="317" t="s">
        <v>11</v>
      </c>
      <c r="AD19" s="318" t="s">
        <v>11</v>
      </c>
      <c r="AE19" s="837" t="s">
        <v>748</v>
      </c>
      <c r="AF19" s="838"/>
      <c r="AG19" s="838"/>
      <c r="AH19" s="838"/>
      <c r="AI19" s="838"/>
      <c r="AJ19" s="839"/>
    </row>
    <row r="20" spans="1:36" ht="13.15" customHeight="1">
      <c r="A20" s="351" t="s">
        <v>9</v>
      </c>
      <c r="B20" s="352" t="s">
        <v>660</v>
      </c>
      <c r="C20" s="353" t="s">
        <v>26</v>
      </c>
      <c r="D20" s="312" t="s">
        <v>13</v>
      </c>
      <c r="E20" s="362" t="s">
        <v>692</v>
      </c>
      <c r="F20" s="355">
        <v>1</v>
      </c>
      <c r="G20" s="356" t="s">
        <v>11</v>
      </c>
      <c r="H20" s="317" t="s">
        <v>11</v>
      </c>
      <c r="I20" s="317" t="s">
        <v>11</v>
      </c>
      <c r="J20" s="317" t="s">
        <v>11</v>
      </c>
      <c r="K20" s="317" t="s">
        <v>11</v>
      </c>
      <c r="L20" s="357" t="s">
        <v>11</v>
      </c>
      <c r="M20" s="316" t="s">
        <v>11</v>
      </c>
      <c r="N20" s="317" t="s">
        <v>11</v>
      </c>
      <c r="O20" s="317" t="s">
        <v>11</v>
      </c>
      <c r="P20" s="317" t="s">
        <v>11</v>
      </c>
      <c r="Q20" s="317" t="s">
        <v>11</v>
      </c>
      <c r="R20" s="318" t="s">
        <v>11</v>
      </c>
      <c r="S20" s="316" t="s">
        <v>11</v>
      </c>
      <c r="T20" s="317" t="s">
        <v>11</v>
      </c>
      <c r="U20" s="317" t="s">
        <v>11</v>
      </c>
      <c r="V20" s="317" t="s">
        <v>11</v>
      </c>
      <c r="W20" s="317" t="s">
        <v>11</v>
      </c>
      <c r="X20" s="318" t="s">
        <v>11</v>
      </c>
      <c r="Y20" s="316" t="s">
        <v>11</v>
      </c>
      <c r="Z20" s="317" t="s">
        <v>11</v>
      </c>
      <c r="AA20" s="317" t="s">
        <v>11</v>
      </c>
      <c r="AB20" s="317" t="s">
        <v>11</v>
      </c>
      <c r="AC20" s="317" t="s">
        <v>11</v>
      </c>
      <c r="AD20" s="318" t="s">
        <v>11</v>
      </c>
      <c r="AE20" s="837" t="s">
        <v>748</v>
      </c>
      <c r="AF20" s="838"/>
      <c r="AG20" s="838"/>
      <c r="AH20" s="838"/>
      <c r="AI20" s="838"/>
      <c r="AJ20" s="839"/>
    </row>
    <row r="21" spans="1:36" ht="13.15" customHeight="1">
      <c r="A21" s="351" t="s">
        <v>9</v>
      </c>
      <c r="B21" s="363" t="s">
        <v>664</v>
      </c>
      <c r="C21" s="353" t="s">
        <v>26</v>
      </c>
      <c r="D21" s="312" t="s">
        <v>13</v>
      </c>
      <c r="E21" s="364" t="s">
        <v>751</v>
      </c>
      <c r="F21" s="365">
        <v>1</v>
      </c>
      <c r="G21" s="834" t="s">
        <v>162</v>
      </c>
      <c r="H21" s="835"/>
      <c r="I21" s="835"/>
      <c r="J21" s="835"/>
      <c r="K21" s="835"/>
      <c r="L21" s="836"/>
      <c r="M21" s="316" t="s">
        <v>11</v>
      </c>
      <c r="N21" s="317" t="s">
        <v>11</v>
      </c>
      <c r="O21" s="317" t="s">
        <v>11</v>
      </c>
      <c r="P21" s="317" t="s">
        <v>11</v>
      </c>
      <c r="Q21" s="317" t="s">
        <v>11</v>
      </c>
      <c r="R21" s="318" t="s">
        <v>11</v>
      </c>
      <c r="S21" s="316" t="s">
        <v>11</v>
      </c>
      <c r="T21" s="317" t="s">
        <v>11</v>
      </c>
      <c r="U21" s="317" t="s">
        <v>11</v>
      </c>
      <c r="V21" s="317" t="s">
        <v>11</v>
      </c>
      <c r="W21" s="317" t="s">
        <v>11</v>
      </c>
      <c r="X21" s="318" t="s">
        <v>11</v>
      </c>
      <c r="Y21" s="316" t="s">
        <v>11</v>
      </c>
      <c r="Z21" s="317" t="s">
        <v>11</v>
      </c>
      <c r="AA21" s="317" t="s">
        <v>11</v>
      </c>
      <c r="AB21" s="317" t="s">
        <v>11</v>
      </c>
      <c r="AC21" s="317" t="s">
        <v>11</v>
      </c>
      <c r="AD21" s="318" t="s">
        <v>11</v>
      </c>
      <c r="AE21" s="837" t="s">
        <v>748</v>
      </c>
      <c r="AF21" s="838"/>
      <c r="AG21" s="838"/>
      <c r="AH21" s="838"/>
      <c r="AI21" s="838"/>
      <c r="AJ21" s="839"/>
    </row>
    <row r="22" spans="1:36" ht="13.15" customHeight="1">
      <c r="A22" s="351" t="s">
        <v>9</v>
      </c>
      <c r="B22" s="363" t="s">
        <v>664</v>
      </c>
      <c r="C22" s="353" t="s">
        <v>26</v>
      </c>
      <c r="D22" s="312" t="s">
        <v>13</v>
      </c>
      <c r="E22" s="364" t="s">
        <v>752</v>
      </c>
      <c r="F22" s="365">
        <v>1</v>
      </c>
      <c r="G22" s="834" t="s">
        <v>162</v>
      </c>
      <c r="H22" s="835"/>
      <c r="I22" s="835"/>
      <c r="J22" s="835"/>
      <c r="K22" s="835"/>
      <c r="L22" s="836"/>
      <c r="M22" s="316" t="s">
        <v>11</v>
      </c>
      <c r="N22" s="317" t="s">
        <v>11</v>
      </c>
      <c r="O22" s="317" t="s">
        <v>11</v>
      </c>
      <c r="P22" s="317" t="s">
        <v>11</v>
      </c>
      <c r="Q22" s="317" t="s">
        <v>11</v>
      </c>
      <c r="R22" s="318" t="s">
        <v>11</v>
      </c>
      <c r="S22" s="316" t="s">
        <v>11</v>
      </c>
      <c r="T22" s="317" t="s">
        <v>11</v>
      </c>
      <c r="U22" s="317" t="s">
        <v>11</v>
      </c>
      <c r="V22" s="317" t="s">
        <v>11</v>
      </c>
      <c r="W22" s="317" t="s">
        <v>11</v>
      </c>
      <c r="X22" s="318" t="s">
        <v>11</v>
      </c>
      <c r="Y22" s="316" t="s">
        <v>11</v>
      </c>
      <c r="Z22" s="317" t="s">
        <v>11</v>
      </c>
      <c r="AA22" s="317" t="s">
        <v>11</v>
      </c>
      <c r="AB22" s="317" t="s">
        <v>11</v>
      </c>
      <c r="AC22" s="317" t="s">
        <v>11</v>
      </c>
      <c r="AD22" s="318" t="s">
        <v>11</v>
      </c>
      <c r="AE22" s="837" t="s">
        <v>748</v>
      </c>
      <c r="AF22" s="838"/>
      <c r="AG22" s="838"/>
      <c r="AH22" s="838"/>
      <c r="AI22" s="838"/>
      <c r="AJ22" s="839"/>
    </row>
    <row r="23" spans="1:36" ht="13.15" customHeight="1">
      <c r="A23" s="351" t="s">
        <v>9</v>
      </c>
      <c r="B23" s="352" t="s">
        <v>665</v>
      </c>
      <c r="C23" s="353" t="s">
        <v>26</v>
      </c>
      <c r="D23" s="312" t="s">
        <v>13</v>
      </c>
      <c r="E23" s="366" t="s">
        <v>753</v>
      </c>
      <c r="F23" s="355">
        <v>1</v>
      </c>
      <c r="G23" s="834" t="s">
        <v>162</v>
      </c>
      <c r="H23" s="835"/>
      <c r="I23" s="835"/>
      <c r="J23" s="835"/>
      <c r="K23" s="835"/>
      <c r="L23" s="836"/>
      <c r="M23" s="316" t="s">
        <v>11</v>
      </c>
      <c r="N23" s="317" t="s">
        <v>11</v>
      </c>
      <c r="O23" s="317" t="s">
        <v>11</v>
      </c>
      <c r="P23" s="317" t="s">
        <v>11</v>
      </c>
      <c r="Q23" s="317" t="s">
        <v>11</v>
      </c>
      <c r="R23" s="318" t="s">
        <v>11</v>
      </c>
      <c r="S23" s="316" t="s">
        <v>11</v>
      </c>
      <c r="T23" s="317" t="s">
        <v>11</v>
      </c>
      <c r="U23" s="317" t="s">
        <v>11</v>
      </c>
      <c r="V23" s="317" t="s">
        <v>11</v>
      </c>
      <c r="W23" s="317" t="s">
        <v>11</v>
      </c>
      <c r="X23" s="318" t="s">
        <v>11</v>
      </c>
      <c r="Y23" s="316" t="s">
        <v>11</v>
      </c>
      <c r="Z23" s="317" t="s">
        <v>11</v>
      </c>
      <c r="AA23" s="317" t="s">
        <v>11</v>
      </c>
      <c r="AB23" s="317" t="s">
        <v>11</v>
      </c>
      <c r="AC23" s="317" t="s">
        <v>11</v>
      </c>
      <c r="AD23" s="318" t="s">
        <v>11</v>
      </c>
      <c r="AE23" s="837" t="s">
        <v>748</v>
      </c>
      <c r="AF23" s="838"/>
      <c r="AG23" s="838"/>
      <c r="AH23" s="838"/>
      <c r="AI23" s="838"/>
      <c r="AJ23" s="839"/>
    </row>
    <row r="24" spans="1:36" ht="13.15" customHeight="1">
      <c r="A24" s="351" t="s">
        <v>9</v>
      </c>
      <c r="B24" s="352" t="s">
        <v>648</v>
      </c>
      <c r="C24" s="353" t="s">
        <v>26</v>
      </c>
      <c r="D24" s="312" t="s">
        <v>13</v>
      </c>
      <c r="E24" s="358" t="s">
        <v>488</v>
      </c>
      <c r="F24" s="355">
        <v>1</v>
      </c>
      <c r="G24" s="356" t="s">
        <v>11</v>
      </c>
      <c r="H24" s="317" t="s">
        <v>11</v>
      </c>
      <c r="I24" s="317" t="s">
        <v>11</v>
      </c>
      <c r="J24" s="317" t="s">
        <v>11</v>
      </c>
      <c r="K24" s="317" t="s">
        <v>11</v>
      </c>
      <c r="L24" s="357" t="s">
        <v>11</v>
      </c>
      <c r="M24" s="316" t="s">
        <v>11</v>
      </c>
      <c r="N24" s="317" t="s">
        <v>11</v>
      </c>
      <c r="O24" s="317" t="s">
        <v>11</v>
      </c>
      <c r="P24" s="317" t="s">
        <v>11</v>
      </c>
      <c r="Q24" s="317" t="s">
        <v>11</v>
      </c>
      <c r="R24" s="318" t="s">
        <v>11</v>
      </c>
      <c r="S24" s="316" t="s">
        <v>11</v>
      </c>
      <c r="T24" s="317" t="s">
        <v>11</v>
      </c>
      <c r="U24" s="317" t="s">
        <v>11</v>
      </c>
      <c r="V24" s="317" t="s">
        <v>11</v>
      </c>
      <c r="W24" s="317" t="s">
        <v>11</v>
      </c>
      <c r="X24" s="318" t="s">
        <v>11</v>
      </c>
      <c r="Y24" s="316" t="s">
        <v>11</v>
      </c>
      <c r="Z24" s="317" t="s">
        <v>11</v>
      </c>
      <c r="AA24" s="317" t="s">
        <v>11</v>
      </c>
      <c r="AB24" s="317" t="s">
        <v>11</v>
      </c>
      <c r="AC24" s="317" t="s">
        <v>11</v>
      </c>
      <c r="AD24" s="318" t="s">
        <v>11</v>
      </c>
      <c r="AE24" s="837" t="s">
        <v>748</v>
      </c>
      <c r="AF24" s="838"/>
      <c r="AG24" s="838"/>
      <c r="AH24" s="838"/>
      <c r="AI24" s="838"/>
      <c r="AJ24" s="839"/>
    </row>
    <row r="25" spans="1:36" ht="13.15" customHeight="1">
      <c r="A25" s="351" t="s">
        <v>9</v>
      </c>
      <c r="B25" s="352" t="s">
        <v>652</v>
      </c>
      <c r="C25" s="353" t="s">
        <v>26</v>
      </c>
      <c r="D25" s="312" t="s">
        <v>13</v>
      </c>
      <c r="E25" s="354" t="s">
        <v>488</v>
      </c>
      <c r="F25" s="355">
        <v>1</v>
      </c>
      <c r="G25" s="356" t="s">
        <v>11</v>
      </c>
      <c r="H25" s="317" t="s">
        <v>11</v>
      </c>
      <c r="I25" s="317" t="s">
        <v>11</v>
      </c>
      <c r="J25" s="317" t="s">
        <v>11</v>
      </c>
      <c r="K25" s="317" t="s">
        <v>11</v>
      </c>
      <c r="L25" s="357" t="s">
        <v>11</v>
      </c>
      <c r="M25" s="316" t="s">
        <v>11</v>
      </c>
      <c r="N25" s="317" t="s">
        <v>11</v>
      </c>
      <c r="O25" s="317" t="s">
        <v>11</v>
      </c>
      <c r="P25" s="317" t="s">
        <v>11</v>
      </c>
      <c r="Q25" s="317" t="s">
        <v>11</v>
      </c>
      <c r="R25" s="318" t="s">
        <v>11</v>
      </c>
      <c r="S25" s="316" t="s">
        <v>11</v>
      </c>
      <c r="T25" s="317" t="s">
        <v>11</v>
      </c>
      <c r="U25" s="317" t="s">
        <v>11</v>
      </c>
      <c r="V25" s="317" t="s">
        <v>11</v>
      </c>
      <c r="W25" s="317" t="s">
        <v>11</v>
      </c>
      <c r="X25" s="318" t="s">
        <v>11</v>
      </c>
      <c r="Y25" s="316" t="s">
        <v>11</v>
      </c>
      <c r="Z25" s="317" t="s">
        <v>11</v>
      </c>
      <c r="AA25" s="317" t="s">
        <v>11</v>
      </c>
      <c r="AB25" s="317" t="s">
        <v>11</v>
      </c>
      <c r="AC25" s="317" t="s">
        <v>11</v>
      </c>
      <c r="AD25" s="318" t="s">
        <v>11</v>
      </c>
      <c r="AE25" s="837" t="s">
        <v>748</v>
      </c>
      <c r="AF25" s="838"/>
      <c r="AG25" s="838"/>
      <c r="AH25" s="838"/>
      <c r="AI25" s="838"/>
      <c r="AJ25" s="839"/>
    </row>
    <row r="26" spans="1:36" ht="13.15" customHeight="1" thickBot="1">
      <c r="A26" s="367"/>
      <c r="B26" s="368"/>
      <c r="C26" s="369"/>
      <c r="D26" s="368"/>
      <c r="E26" s="370"/>
      <c r="F26" s="371"/>
      <c r="G26" s="372"/>
      <c r="H26" s="373"/>
      <c r="I26" s="373"/>
      <c r="J26" s="373"/>
      <c r="K26" s="373"/>
      <c r="L26" s="374"/>
      <c r="M26" s="375"/>
      <c r="N26" s="373"/>
      <c r="O26" s="373"/>
      <c r="P26" s="373"/>
      <c r="Q26" s="373"/>
      <c r="R26" s="376"/>
      <c r="S26" s="377"/>
      <c r="T26" s="373"/>
      <c r="U26" s="373"/>
      <c r="V26" s="373"/>
      <c r="W26" s="373"/>
      <c r="X26" s="376"/>
      <c r="Y26" s="377"/>
      <c r="Z26" s="373"/>
      <c r="AA26" s="373"/>
      <c r="AB26" s="373"/>
      <c r="AC26" s="373"/>
      <c r="AD26" s="376"/>
      <c r="AE26" s="377"/>
      <c r="AF26" s="373"/>
      <c r="AG26" s="373"/>
      <c r="AH26" s="373"/>
      <c r="AI26" s="373"/>
      <c r="AJ26" s="374"/>
    </row>
  </sheetData>
  <mergeCells count="29">
    <mergeCell ref="AE5:AJ5"/>
    <mergeCell ref="G3:L3"/>
    <mergeCell ref="M3:R3"/>
    <mergeCell ref="S3:X3"/>
    <mergeCell ref="Y3:AD3"/>
    <mergeCell ref="Y1:AD1"/>
    <mergeCell ref="AE1:AJ1"/>
    <mergeCell ref="Y2:AD2"/>
    <mergeCell ref="AE2:AJ2"/>
    <mergeCell ref="AE3:AJ3"/>
    <mergeCell ref="AE6:AJ6"/>
    <mergeCell ref="AE7:AJ7"/>
    <mergeCell ref="AE8:AJ8"/>
    <mergeCell ref="AE9:AJ9"/>
    <mergeCell ref="AE10:AJ10"/>
    <mergeCell ref="AE11:AJ11"/>
    <mergeCell ref="AE14:AJ14"/>
    <mergeCell ref="AE15:AJ15"/>
    <mergeCell ref="AE16:AJ16"/>
    <mergeCell ref="AE19:AJ19"/>
    <mergeCell ref="G23:L23"/>
    <mergeCell ref="AE23:AJ23"/>
    <mergeCell ref="AE24:AJ24"/>
    <mergeCell ref="AE25:AJ25"/>
    <mergeCell ref="AE20:AJ20"/>
    <mergeCell ref="G21:L21"/>
    <mergeCell ref="AE21:AJ21"/>
    <mergeCell ref="G22:L22"/>
    <mergeCell ref="AE22:AJ22"/>
  </mergeCells>
  <phoneticPr fontId="29" type="noConversion"/>
  <pageMargins left="0.78749999999999998" right="0.78749999999999998" top="1.0631944444444446" bottom="1.0631944444444446" header="0.51180555555555551" footer="0.51180555555555551"/>
  <pageSetup paperSize="9" scale="56"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136"/>
  <sheetViews>
    <sheetView topLeftCell="D1" zoomScale="72" zoomScaleNormal="72" zoomScaleSheetLayoutView="83" workbookViewId="0">
      <pane ySplit="2220" topLeftCell="A116" activePane="bottomLeft"/>
      <selection activeCell="R2" sqref="R2"/>
      <selection pane="bottomLeft" activeCell="N137" sqref="N137"/>
    </sheetView>
  </sheetViews>
  <sheetFormatPr defaultColWidth="8.85546875" defaultRowHeight="12.75"/>
  <cols>
    <col min="1" max="1" width="7.5703125" style="1" customWidth="1"/>
    <col min="2" max="2" width="12.85546875" style="1" customWidth="1"/>
    <col min="3" max="3" width="7.85546875" style="1" customWidth="1"/>
    <col min="4" max="4" width="26.85546875" style="1" customWidth="1"/>
    <col min="5" max="5" width="5.85546875" style="61" customWidth="1"/>
    <col min="6" max="6" width="25.5703125" style="61" customWidth="1"/>
    <col min="7" max="7" width="8.140625" style="1" customWidth="1"/>
    <col min="8" max="8" width="10" style="1" customWidth="1"/>
    <col min="9" max="10" width="16.42578125" style="1" customWidth="1"/>
    <col min="11" max="11" width="19.85546875" style="1" customWidth="1"/>
    <col min="12" max="12" width="16.42578125" style="1" customWidth="1"/>
    <col min="13" max="13" width="11.28515625" style="1" customWidth="1"/>
    <col min="14" max="14" width="13" style="1" customWidth="1"/>
    <col min="15" max="16" width="11" style="1" customWidth="1"/>
    <col min="17" max="17" width="15.140625" style="1" customWidth="1"/>
    <col min="18" max="18" width="13.28515625" style="1" customWidth="1"/>
    <col min="19" max="20" width="15.140625" style="1" customWidth="1"/>
    <col min="21" max="114" width="8.85546875" style="69" customWidth="1"/>
    <col min="115" max="248" width="8.85546875" style="1" customWidth="1"/>
    <col min="249" max="16384" width="8.85546875" style="1"/>
  </cols>
  <sheetData>
    <row r="1" spans="1:114" ht="23.85" customHeight="1">
      <c r="A1" s="51" t="s">
        <v>163</v>
      </c>
      <c r="B1" s="51"/>
      <c r="C1" s="51"/>
      <c r="D1" s="51"/>
      <c r="E1" s="51"/>
      <c r="F1" s="51"/>
      <c r="G1" s="51"/>
      <c r="H1" s="51"/>
      <c r="I1" s="51"/>
      <c r="J1" s="51"/>
      <c r="K1" s="51"/>
      <c r="L1" s="51"/>
      <c r="M1" s="51"/>
      <c r="O1" s="51"/>
      <c r="P1" s="51"/>
      <c r="Q1" s="51"/>
      <c r="R1" s="51"/>
      <c r="S1" s="449" t="s">
        <v>156</v>
      </c>
      <c r="T1" s="108" t="s">
        <v>10</v>
      </c>
    </row>
    <row r="2" spans="1:114" ht="23.85" customHeight="1">
      <c r="A2" s="51"/>
      <c r="B2" s="51"/>
      <c r="C2" s="51"/>
      <c r="D2" s="51"/>
      <c r="E2" s="51"/>
      <c r="F2" s="51"/>
      <c r="G2" s="51"/>
      <c r="H2" s="51"/>
      <c r="I2" s="51"/>
      <c r="J2" s="51"/>
      <c r="K2" s="51"/>
      <c r="L2" s="51"/>
      <c r="M2" s="51"/>
      <c r="O2" s="51"/>
      <c r="P2" s="51"/>
      <c r="Q2" s="51"/>
      <c r="R2" s="51"/>
      <c r="S2" s="36" t="s">
        <v>375</v>
      </c>
      <c r="T2" s="203">
        <v>2012</v>
      </c>
    </row>
    <row r="3" spans="1:114" s="58" customFormat="1" ht="94.5" customHeight="1">
      <c r="A3" s="109" t="s">
        <v>1</v>
      </c>
      <c r="B3" s="42" t="s">
        <v>123</v>
      </c>
      <c r="C3" s="42" t="s">
        <v>89</v>
      </c>
      <c r="D3" s="41" t="s">
        <v>124</v>
      </c>
      <c r="E3" s="42" t="s">
        <v>125</v>
      </c>
      <c r="F3" s="41" t="s">
        <v>15</v>
      </c>
      <c r="G3" s="41" t="s">
        <v>3</v>
      </c>
      <c r="H3" s="41" t="s">
        <v>71</v>
      </c>
      <c r="I3" s="41" t="s">
        <v>144</v>
      </c>
      <c r="J3" s="41" t="s">
        <v>164</v>
      </c>
      <c r="K3" s="41" t="s">
        <v>63</v>
      </c>
      <c r="L3" s="42" t="s">
        <v>165</v>
      </c>
      <c r="M3" s="42" t="s">
        <v>323</v>
      </c>
      <c r="N3" s="42" t="s">
        <v>324</v>
      </c>
      <c r="O3" s="448" t="s">
        <v>166</v>
      </c>
      <c r="P3" s="448" t="s">
        <v>167</v>
      </c>
      <c r="Q3" s="448" t="s">
        <v>168</v>
      </c>
      <c r="R3" s="225" t="s">
        <v>169</v>
      </c>
      <c r="S3" s="225" t="s">
        <v>170</v>
      </c>
      <c r="T3" s="225" t="s">
        <v>171</v>
      </c>
      <c r="U3" s="6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809"/>
      <c r="AU3" s="809"/>
      <c r="AV3" s="809"/>
      <c r="AW3" s="809"/>
      <c r="AX3" s="809"/>
      <c r="AY3" s="809"/>
      <c r="AZ3" s="809"/>
      <c r="BA3" s="809"/>
      <c r="BB3" s="809"/>
      <c r="BC3" s="809"/>
      <c r="BD3" s="809"/>
      <c r="BE3" s="809"/>
      <c r="BF3" s="809"/>
      <c r="BG3" s="809"/>
      <c r="BH3" s="809"/>
      <c r="BI3" s="809"/>
      <c r="BJ3" s="809"/>
      <c r="BK3" s="809"/>
      <c r="BL3" s="809"/>
      <c r="BM3" s="809"/>
      <c r="BN3" s="809"/>
      <c r="BO3" s="809"/>
      <c r="BP3" s="809"/>
      <c r="BQ3" s="809"/>
      <c r="BR3" s="809"/>
      <c r="BS3" s="809"/>
      <c r="BT3" s="809"/>
      <c r="BU3" s="809"/>
      <c r="BV3" s="809"/>
      <c r="BW3" s="809"/>
      <c r="BX3" s="809"/>
      <c r="BY3" s="809"/>
      <c r="BZ3" s="809"/>
      <c r="CA3" s="809"/>
      <c r="CB3" s="809"/>
      <c r="CC3" s="809"/>
      <c r="CD3" s="809"/>
      <c r="CE3" s="809"/>
      <c r="CF3" s="809"/>
      <c r="CG3" s="809"/>
      <c r="CH3" s="809"/>
      <c r="CI3" s="809"/>
      <c r="CJ3" s="809"/>
      <c r="CK3" s="809"/>
      <c r="CL3" s="809"/>
      <c r="CM3" s="809"/>
      <c r="CN3" s="809"/>
      <c r="CO3" s="809"/>
      <c r="CP3" s="809"/>
      <c r="CQ3" s="809"/>
      <c r="CR3" s="809"/>
      <c r="CS3" s="809"/>
      <c r="CT3" s="809"/>
      <c r="CU3" s="809"/>
      <c r="CV3" s="809"/>
      <c r="CW3" s="809"/>
      <c r="CX3" s="809"/>
      <c r="CY3" s="809"/>
      <c r="CZ3" s="809"/>
      <c r="DA3" s="809"/>
      <c r="DB3" s="809"/>
      <c r="DC3" s="809"/>
      <c r="DD3" s="809"/>
      <c r="DE3" s="809"/>
      <c r="DF3" s="809"/>
      <c r="DG3" s="809"/>
      <c r="DH3" s="809"/>
      <c r="DI3" s="809"/>
      <c r="DJ3" s="809"/>
    </row>
    <row r="4" spans="1:114" s="455" customFormat="1" ht="17.25" customHeight="1">
      <c r="A4" s="171" t="s">
        <v>9</v>
      </c>
      <c r="B4" s="171" t="s">
        <v>9</v>
      </c>
      <c r="C4" s="171">
        <v>2012</v>
      </c>
      <c r="D4" s="378" t="s">
        <v>746</v>
      </c>
      <c r="E4" s="171" t="s">
        <v>640</v>
      </c>
      <c r="F4" s="171" t="s">
        <v>24</v>
      </c>
      <c r="G4" s="171" t="s">
        <v>13</v>
      </c>
      <c r="H4" s="451" t="s">
        <v>754</v>
      </c>
      <c r="I4" s="171" t="s">
        <v>747</v>
      </c>
      <c r="J4" s="452" t="s">
        <v>173</v>
      </c>
      <c r="K4" s="451" t="s">
        <v>180</v>
      </c>
      <c r="L4" s="589" t="s">
        <v>1282</v>
      </c>
      <c r="M4" s="171">
        <v>750</v>
      </c>
      <c r="N4" s="171"/>
      <c r="O4" s="507" t="s">
        <v>1293</v>
      </c>
      <c r="P4" s="489" t="s">
        <v>134</v>
      </c>
      <c r="Q4" s="507">
        <v>625</v>
      </c>
      <c r="R4" s="507"/>
      <c r="S4" s="505">
        <f t="shared" ref="S4:S5" si="0">IF(ISBLANK(Q4),"",Q4/M4)</f>
        <v>0.83333333333333337</v>
      </c>
      <c r="T4" s="549"/>
      <c r="U4" s="69"/>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row>
    <row r="5" spans="1:114" s="455" customFormat="1" ht="17.25" customHeight="1">
      <c r="A5" s="171" t="s">
        <v>9</v>
      </c>
      <c r="B5" s="171" t="s">
        <v>9</v>
      </c>
      <c r="C5" s="171">
        <v>2012</v>
      </c>
      <c r="D5" s="378" t="s">
        <v>746</v>
      </c>
      <c r="E5" s="171" t="s">
        <v>640</v>
      </c>
      <c r="F5" s="171" t="s">
        <v>24</v>
      </c>
      <c r="G5" s="171" t="s">
        <v>13</v>
      </c>
      <c r="H5" s="451" t="s">
        <v>754</v>
      </c>
      <c r="I5" s="171" t="s">
        <v>747</v>
      </c>
      <c r="J5" s="452" t="s">
        <v>175</v>
      </c>
      <c r="K5" s="451" t="s">
        <v>180</v>
      </c>
      <c r="L5" s="589" t="s">
        <v>1282</v>
      </c>
      <c r="M5" s="171">
        <v>750</v>
      </c>
      <c r="N5" s="171"/>
      <c r="O5" s="507" t="s">
        <v>1294</v>
      </c>
      <c r="P5" s="489" t="s">
        <v>134</v>
      </c>
      <c r="Q5" s="507">
        <v>625</v>
      </c>
      <c r="R5" s="507"/>
      <c r="S5" s="505">
        <f t="shared" si="0"/>
        <v>0.83333333333333337</v>
      </c>
      <c r="T5" s="549"/>
      <c r="U5" s="69"/>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row>
    <row r="6" spans="1:114" s="455" customFormat="1" ht="17.25" customHeight="1">
      <c r="A6" s="171" t="s">
        <v>9</v>
      </c>
      <c r="B6" s="171" t="s">
        <v>9</v>
      </c>
      <c r="C6" s="171">
        <v>2012</v>
      </c>
      <c r="D6" s="378" t="s">
        <v>746</v>
      </c>
      <c r="E6" s="171" t="s">
        <v>640</v>
      </c>
      <c r="F6" s="171" t="s">
        <v>24</v>
      </c>
      <c r="G6" s="171" t="s">
        <v>13</v>
      </c>
      <c r="H6" s="451" t="s">
        <v>754</v>
      </c>
      <c r="I6" s="171" t="s">
        <v>747</v>
      </c>
      <c r="J6" s="452" t="s">
        <v>177</v>
      </c>
      <c r="K6" s="451" t="s">
        <v>180</v>
      </c>
      <c r="L6" s="589" t="s">
        <v>1282</v>
      </c>
      <c r="M6" s="171">
        <v>750</v>
      </c>
      <c r="N6" s="171"/>
      <c r="O6" s="507" t="s">
        <v>225</v>
      </c>
      <c r="P6" s="489" t="s">
        <v>134</v>
      </c>
      <c r="Q6" s="507" t="s">
        <v>225</v>
      </c>
      <c r="R6" s="507"/>
      <c r="S6" s="466" t="s">
        <v>225</v>
      </c>
      <c r="T6" s="549"/>
      <c r="U6" s="69"/>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row>
    <row r="7" spans="1:114" s="455" customFormat="1" ht="17.25" customHeight="1">
      <c r="A7" s="171" t="s">
        <v>9</v>
      </c>
      <c r="B7" s="171" t="s">
        <v>9</v>
      </c>
      <c r="C7" s="171">
        <v>2012</v>
      </c>
      <c r="D7" s="378" t="s">
        <v>746</v>
      </c>
      <c r="E7" s="171" t="s">
        <v>640</v>
      </c>
      <c r="F7" s="171" t="s">
        <v>24</v>
      </c>
      <c r="G7" s="171" t="s">
        <v>13</v>
      </c>
      <c r="H7" s="451" t="s">
        <v>754</v>
      </c>
      <c r="I7" s="171" t="s">
        <v>747</v>
      </c>
      <c r="J7" s="452" t="s">
        <v>176</v>
      </c>
      <c r="K7" s="451" t="s">
        <v>180</v>
      </c>
      <c r="L7" s="589" t="s">
        <v>1282</v>
      </c>
      <c r="M7" s="171">
        <v>750</v>
      </c>
      <c r="N7" s="171"/>
      <c r="O7" s="507" t="s">
        <v>225</v>
      </c>
      <c r="P7" s="489" t="s">
        <v>134</v>
      </c>
      <c r="Q7" s="507" t="s">
        <v>225</v>
      </c>
      <c r="R7" s="507"/>
      <c r="S7" s="466" t="s">
        <v>225</v>
      </c>
      <c r="T7" s="549"/>
      <c r="U7" s="69"/>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row>
    <row r="8" spans="1:114" s="455" customFormat="1" ht="17.25" customHeight="1">
      <c r="A8" s="171" t="s">
        <v>9</v>
      </c>
      <c r="B8" s="171" t="s">
        <v>9</v>
      </c>
      <c r="C8" s="171">
        <v>2012</v>
      </c>
      <c r="D8" s="378" t="s">
        <v>746</v>
      </c>
      <c r="E8" s="171" t="s">
        <v>640</v>
      </c>
      <c r="F8" s="171" t="s">
        <v>24</v>
      </c>
      <c r="G8" s="171" t="s">
        <v>13</v>
      </c>
      <c r="H8" s="451" t="s">
        <v>754</v>
      </c>
      <c r="I8" s="171" t="s">
        <v>747</v>
      </c>
      <c r="J8" s="171" t="s">
        <v>755</v>
      </c>
      <c r="K8" s="171" t="s">
        <v>180</v>
      </c>
      <c r="L8" s="589" t="s">
        <v>1282</v>
      </c>
      <c r="M8" s="171">
        <v>12000</v>
      </c>
      <c r="N8" s="171"/>
      <c r="O8" s="507" t="s">
        <v>225</v>
      </c>
      <c r="P8" s="489" t="s">
        <v>134</v>
      </c>
      <c r="Q8" s="507" t="s">
        <v>225</v>
      </c>
      <c r="R8" s="507"/>
      <c r="S8" s="466" t="s">
        <v>225</v>
      </c>
      <c r="T8" s="549"/>
      <c r="U8" s="69"/>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row>
    <row r="9" spans="1:114" s="508" customFormat="1" ht="16.5" customHeight="1">
      <c r="A9" s="588" t="s">
        <v>9</v>
      </c>
      <c r="B9" s="588" t="s">
        <v>9</v>
      </c>
      <c r="C9" s="527">
        <v>2012</v>
      </c>
      <c r="D9" s="528" t="s">
        <v>1111</v>
      </c>
      <c r="E9" s="527" t="s">
        <v>640</v>
      </c>
      <c r="F9" s="527" t="s">
        <v>24</v>
      </c>
      <c r="G9" s="527" t="s">
        <v>13</v>
      </c>
      <c r="H9" s="527" t="s">
        <v>623</v>
      </c>
      <c r="I9" s="527" t="s">
        <v>678</v>
      </c>
      <c r="J9" s="527" t="s">
        <v>173</v>
      </c>
      <c r="K9" s="527" t="s">
        <v>1112</v>
      </c>
      <c r="L9" s="529" t="s">
        <v>1113</v>
      </c>
      <c r="M9" s="527">
        <v>600</v>
      </c>
      <c r="N9" s="527"/>
      <c r="O9" s="526" t="s">
        <v>1114</v>
      </c>
      <c r="P9" s="489" t="s">
        <v>134</v>
      </c>
      <c r="Q9" s="526">
        <f>224+79+187</f>
        <v>490</v>
      </c>
      <c r="R9" s="526"/>
      <c r="S9" s="505">
        <f t="shared" ref="S9:S69" si="1">IF(ISBLANK(Q9),"",Q9/M9)</f>
        <v>0.81666666666666665</v>
      </c>
      <c r="T9" s="505" t="str">
        <f t="shared" ref="T9:T69" si="2">IF(ISBLANK(R9),"",R9/N9)</f>
        <v/>
      </c>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row>
    <row r="10" spans="1:114" s="508" customFormat="1" ht="16.5" customHeight="1">
      <c r="A10" s="588" t="s">
        <v>9</v>
      </c>
      <c r="B10" s="588" t="s">
        <v>9</v>
      </c>
      <c r="C10" s="527">
        <v>2012</v>
      </c>
      <c r="D10" s="528" t="s">
        <v>1111</v>
      </c>
      <c r="E10" s="527" t="s">
        <v>640</v>
      </c>
      <c r="F10" s="527" t="s">
        <v>24</v>
      </c>
      <c r="G10" s="527" t="s">
        <v>13</v>
      </c>
      <c r="H10" s="527" t="s">
        <v>623</v>
      </c>
      <c r="I10" s="527" t="s">
        <v>678</v>
      </c>
      <c r="J10" s="527" t="s">
        <v>175</v>
      </c>
      <c r="K10" s="527" t="s">
        <v>1112</v>
      </c>
      <c r="L10" s="529" t="s">
        <v>1113</v>
      </c>
      <c r="M10" s="527">
        <v>600</v>
      </c>
      <c r="N10" s="527"/>
      <c r="O10" s="489" t="s">
        <v>1115</v>
      </c>
      <c r="P10" s="489" t="s">
        <v>134</v>
      </c>
      <c r="Q10" s="526">
        <f t="shared" ref="Q10:Q12" si="3">224+79+187</f>
        <v>490</v>
      </c>
      <c r="R10" s="526"/>
      <c r="S10" s="505">
        <f t="shared" si="1"/>
        <v>0.81666666666666665</v>
      </c>
      <c r="T10" s="505" t="str">
        <f t="shared" si="2"/>
        <v/>
      </c>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row>
    <row r="11" spans="1:114" s="508" customFormat="1" ht="16.5" customHeight="1">
      <c r="A11" s="588" t="s">
        <v>9</v>
      </c>
      <c r="B11" s="588" t="s">
        <v>9</v>
      </c>
      <c r="C11" s="527">
        <v>2012</v>
      </c>
      <c r="D11" s="528" t="s">
        <v>1111</v>
      </c>
      <c r="E11" s="527" t="s">
        <v>640</v>
      </c>
      <c r="F11" s="527" t="s">
        <v>24</v>
      </c>
      <c r="G11" s="527" t="s">
        <v>13</v>
      </c>
      <c r="H11" s="527" t="s">
        <v>623</v>
      </c>
      <c r="I11" s="527" t="s">
        <v>678</v>
      </c>
      <c r="J11" s="527" t="s">
        <v>177</v>
      </c>
      <c r="K11" s="527" t="s">
        <v>1112</v>
      </c>
      <c r="L11" s="529" t="s">
        <v>1113</v>
      </c>
      <c r="M11" s="527">
        <v>600</v>
      </c>
      <c r="N11" s="530"/>
      <c r="O11" s="489" t="s">
        <v>1116</v>
      </c>
      <c r="P11" s="489" t="s">
        <v>134</v>
      </c>
      <c r="Q11" s="526">
        <f t="shared" si="3"/>
        <v>490</v>
      </c>
      <c r="R11" s="526"/>
      <c r="S11" s="505">
        <f t="shared" si="1"/>
        <v>0.81666666666666665</v>
      </c>
      <c r="T11" s="505" t="str">
        <f t="shared" si="2"/>
        <v/>
      </c>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row>
    <row r="12" spans="1:114" s="508" customFormat="1" ht="16.5" customHeight="1">
      <c r="A12" s="588" t="s">
        <v>9</v>
      </c>
      <c r="B12" s="588" t="s">
        <v>9</v>
      </c>
      <c r="C12" s="527">
        <v>2012</v>
      </c>
      <c r="D12" s="528" t="s">
        <v>1111</v>
      </c>
      <c r="E12" s="527" t="s">
        <v>640</v>
      </c>
      <c r="F12" s="527" t="s">
        <v>24</v>
      </c>
      <c r="G12" s="527" t="s">
        <v>13</v>
      </c>
      <c r="H12" s="527" t="s">
        <v>623</v>
      </c>
      <c r="I12" s="527" t="s">
        <v>678</v>
      </c>
      <c r="J12" s="527" t="s">
        <v>176</v>
      </c>
      <c r="K12" s="527" t="s">
        <v>1112</v>
      </c>
      <c r="L12" s="529" t="s">
        <v>1113</v>
      </c>
      <c r="M12" s="527">
        <v>600</v>
      </c>
      <c r="N12" s="530"/>
      <c r="O12" s="489" t="s">
        <v>1116</v>
      </c>
      <c r="P12" s="489" t="s">
        <v>134</v>
      </c>
      <c r="Q12" s="526">
        <f t="shared" si="3"/>
        <v>490</v>
      </c>
      <c r="R12" s="526"/>
      <c r="S12" s="505">
        <f t="shared" si="1"/>
        <v>0.81666666666666665</v>
      </c>
      <c r="T12" s="505" t="str">
        <f t="shared" si="2"/>
        <v/>
      </c>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row>
    <row r="13" spans="1:114" s="508" customFormat="1" ht="16.5" customHeight="1">
      <c r="A13" s="588" t="s">
        <v>9</v>
      </c>
      <c r="B13" s="588" t="s">
        <v>9</v>
      </c>
      <c r="C13" s="527">
        <v>2012</v>
      </c>
      <c r="D13" s="528" t="s">
        <v>1111</v>
      </c>
      <c r="E13" s="527" t="s">
        <v>640</v>
      </c>
      <c r="F13" s="527" t="s">
        <v>24</v>
      </c>
      <c r="G13" s="527" t="s">
        <v>13</v>
      </c>
      <c r="H13" s="527" t="s">
        <v>757</v>
      </c>
      <c r="I13" s="527" t="s">
        <v>678</v>
      </c>
      <c r="J13" s="527" t="s">
        <v>173</v>
      </c>
      <c r="K13" s="527" t="s">
        <v>756</v>
      </c>
      <c r="L13" s="529" t="s">
        <v>1113</v>
      </c>
      <c r="M13" s="527">
        <v>400</v>
      </c>
      <c r="N13" s="527"/>
      <c r="O13" s="489" t="s">
        <v>1117</v>
      </c>
      <c r="P13" s="489" t="s">
        <v>134</v>
      </c>
      <c r="Q13" s="525">
        <f>200+198</f>
        <v>398</v>
      </c>
      <c r="R13" s="525"/>
      <c r="S13" s="505">
        <f t="shared" si="1"/>
        <v>0.995</v>
      </c>
      <c r="T13" s="505" t="str">
        <f t="shared" si="2"/>
        <v/>
      </c>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row>
    <row r="14" spans="1:114" s="508" customFormat="1" ht="16.5" customHeight="1">
      <c r="A14" s="588" t="s">
        <v>9</v>
      </c>
      <c r="B14" s="588" t="s">
        <v>9</v>
      </c>
      <c r="C14" s="527">
        <v>2012</v>
      </c>
      <c r="D14" s="528" t="s">
        <v>1111</v>
      </c>
      <c r="E14" s="527" t="s">
        <v>640</v>
      </c>
      <c r="F14" s="527" t="s">
        <v>24</v>
      </c>
      <c r="G14" s="527" t="s">
        <v>13</v>
      </c>
      <c r="H14" s="527" t="s">
        <v>757</v>
      </c>
      <c r="I14" s="527" t="s">
        <v>678</v>
      </c>
      <c r="J14" s="527" t="s">
        <v>175</v>
      </c>
      <c r="K14" s="527" t="s">
        <v>756</v>
      </c>
      <c r="L14" s="529" t="s">
        <v>1113</v>
      </c>
      <c r="M14" s="527">
        <v>400</v>
      </c>
      <c r="N14" s="527"/>
      <c r="O14" s="489" t="s">
        <v>1118</v>
      </c>
      <c r="P14" s="489" t="s">
        <v>134</v>
      </c>
      <c r="Q14" s="525">
        <f t="shared" ref="Q14:Q16" si="4">200+198</f>
        <v>398</v>
      </c>
      <c r="R14" s="525"/>
      <c r="S14" s="505">
        <f t="shared" si="1"/>
        <v>0.995</v>
      </c>
      <c r="T14" s="505" t="str">
        <f t="shared" si="2"/>
        <v/>
      </c>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row>
    <row r="15" spans="1:114" s="508" customFormat="1" ht="16.5" customHeight="1">
      <c r="A15" s="588" t="s">
        <v>9</v>
      </c>
      <c r="B15" s="588" t="s">
        <v>9</v>
      </c>
      <c r="C15" s="527">
        <v>2012</v>
      </c>
      <c r="D15" s="528" t="s">
        <v>1111</v>
      </c>
      <c r="E15" s="527" t="s">
        <v>640</v>
      </c>
      <c r="F15" s="527" t="s">
        <v>24</v>
      </c>
      <c r="G15" s="527" t="s">
        <v>13</v>
      </c>
      <c r="H15" s="527" t="s">
        <v>757</v>
      </c>
      <c r="I15" s="527" t="s">
        <v>678</v>
      </c>
      <c r="J15" s="527" t="s">
        <v>177</v>
      </c>
      <c r="K15" s="527" t="s">
        <v>756</v>
      </c>
      <c r="L15" s="529" t="s">
        <v>1113</v>
      </c>
      <c r="M15" s="527">
        <v>400</v>
      </c>
      <c r="N15" s="530"/>
      <c r="O15" s="489" t="s">
        <v>225</v>
      </c>
      <c r="P15" s="489" t="s">
        <v>134</v>
      </c>
      <c r="Q15" s="525">
        <f t="shared" si="4"/>
        <v>398</v>
      </c>
      <c r="R15" s="525"/>
      <c r="S15" s="505">
        <f t="shared" si="1"/>
        <v>0.995</v>
      </c>
      <c r="T15" s="505" t="str">
        <f t="shared" si="2"/>
        <v/>
      </c>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row>
    <row r="16" spans="1:114" s="508" customFormat="1" ht="16.5" customHeight="1">
      <c r="A16" s="588" t="s">
        <v>9</v>
      </c>
      <c r="B16" s="588" t="s">
        <v>9</v>
      </c>
      <c r="C16" s="527">
        <v>2012</v>
      </c>
      <c r="D16" s="528" t="s">
        <v>1111</v>
      </c>
      <c r="E16" s="527" t="s">
        <v>640</v>
      </c>
      <c r="F16" s="527" t="s">
        <v>24</v>
      </c>
      <c r="G16" s="527" t="s">
        <v>13</v>
      </c>
      <c r="H16" s="527" t="s">
        <v>757</v>
      </c>
      <c r="I16" s="527" t="s">
        <v>678</v>
      </c>
      <c r="J16" s="527" t="s">
        <v>176</v>
      </c>
      <c r="K16" s="527" t="s">
        <v>756</v>
      </c>
      <c r="L16" s="529" t="s">
        <v>1113</v>
      </c>
      <c r="M16" s="527">
        <v>400</v>
      </c>
      <c r="N16" s="530"/>
      <c r="O16" s="489" t="s">
        <v>225</v>
      </c>
      <c r="P16" s="489" t="s">
        <v>134</v>
      </c>
      <c r="Q16" s="525">
        <f t="shared" si="4"/>
        <v>398</v>
      </c>
      <c r="R16" s="525"/>
      <c r="S16" s="505">
        <f t="shared" si="1"/>
        <v>0.995</v>
      </c>
      <c r="T16" s="505" t="str">
        <f t="shared" si="2"/>
        <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row>
    <row r="17" spans="1:114" ht="17.25" customHeight="1">
      <c r="A17" s="171" t="s">
        <v>9</v>
      </c>
      <c r="B17" s="171" t="s">
        <v>760</v>
      </c>
      <c r="C17" s="171">
        <v>2012</v>
      </c>
      <c r="D17" s="276" t="s">
        <v>641</v>
      </c>
      <c r="E17" s="171" t="s">
        <v>640</v>
      </c>
      <c r="F17" s="171" t="s">
        <v>24</v>
      </c>
      <c r="G17" s="171" t="s">
        <v>13</v>
      </c>
      <c r="H17" s="164" t="s">
        <v>623</v>
      </c>
      <c r="I17" s="171" t="s">
        <v>779</v>
      </c>
      <c r="J17" s="452" t="s">
        <v>173</v>
      </c>
      <c r="K17" s="171" t="s">
        <v>759</v>
      </c>
      <c r="L17" s="529" t="s">
        <v>1113</v>
      </c>
      <c r="M17" s="171">
        <v>2400</v>
      </c>
      <c r="N17" s="171"/>
      <c r="O17" s="463" t="s">
        <v>1073</v>
      </c>
      <c r="P17" s="216" t="s">
        <v>134</v>
      </c>
      <c r="Q17" s="453">
        <v>1312</v>
      </c>
      <c r="R17" s="216"/>
      <c r="S17" s="454">
        <f t="shared" si="1"/>
        <v>0.54666666666666663</v>
      </c>
      <c r="T17" s="454" t="str">
        <f t="shared" si="2"/>
        <v/>
      </c>
    </row>
    <row r="18" spans="1:114" ht="17.25" customHeight="1">
      <c r="A18" s="171" t="s">
        <v>9</v>
      </c>
      <c r="B18" s="171" t="s">
        <v>760</v>
      </c>
      <c r="C18" s="171">
        <v>2012</v>
      </c>
      <c r="D18" s="276" t="s">
        <v>641</v>
      </c>
      <c r="E18" s="171" t="s">
        <v>640</v>
      </c>
      <c r="F18" s="171" t="s">
        <v>24</v>
      </c>
      <c r="G18" s="171" t="s">
        <v>13</v>
      </c>
      <c r="H18" s="164" t="s">
        <v>623</v>
      </c>
      <c r="I18" s="171" t="s">
        <v>779</v>
      </c>
      <c r="J18" s="452" t="s">
        <v>175</v>
      </c>
      <c r="K18" s="171" t="s">
        <v>759</v>
      </c>
      <c r="L18" s="529" t="s">
        <v>1113</v>
      </c>
      <c r="M18" s="171">
        <v>2400</v>
      </c>
      <c r="N18" s="171"/>
      <c r="O18" s="463" t="s">
        <v>1283</v>
      </c>
      <c r="P18" s="216" t="s">
        <v>134</v>
      </c>
      <c r="Q18" s="453">
        <v>1312</v>
      </c>
      <c r="R18" s="216"/>
      <c r="S18" s="454">
        <f t="shared" si="1"/>
        <v>0.54666666666666663</v>
      </c>
      <c r="T18" s="454" t="str">
        <f t="shared" si="2"/>
        <v/>
      </c>
    </row>
    <row r="19" spans="1:114" ht="17.25" customHeight="1">
      <c r="A19" s="171" t="s">
        <v>9</v>
      </c>
      <c r="B19" s="171" t="s">
        <v>760</v>
      </c>
      <c r="C19" s="171">
        <v>2012</v>
      </c>
      <c r="D19" s="276" t="s">
        <v>641</v>
      </c>
      <c r="E19" s="171" t="s">
        <v>640</v>
      </c>
      <c r="F19" s="171" t="s">
        <v>24</v>
      </c>
      <c r="G19" s="171" t="s">
        <v>13</v>
      </c>
      <c r="H19" s="164" t="s">
        <v>623</v>
      </c>
      <c r="I19" s="171" t="s">
        <v>779</v>
      </c>
      <c r="J19" s="452" t="s">
        <v>176</v>
      </c>
      <c r="K19" s="171" t="s">
        <v>759</v>
      </c>
      <c r="L19" s="529" t="s">
        <v>1113</v>
      </c>
      <c r="M19" s="171">
        <v>2400</v>
      </c>
      <c r="N19" s="171"/>
      <c r="O19" s="463" t="s">
        <v>1284</v>
      </c>
      <c r="P19" s="216" t="s">
        <v>134</v>
      </c>
      <c r="Q19" s="453">
        <v>1312</v>
      </c>
      <c r="R19" s="216"/>
      <c r="S19" s="454">
        <f t="shared" si="1"/>
        <v>0.54666666666666663</v>
      </c>
      <c r="T19" s="454" t="str">
        <f t="shared" si="2"/>
        <v/>
      </c>
    </row>
    <row r="20" spans="1:114" ht="17.25" customHeight="1">
      <c r="A20" s="171" t="s">
        <v>9</v>
      </c>
      <c r="B20" s="171" t="s">
        <v>760</v>
      </c>
      <c r="C20" s="171">
        <v>2012</v>
      </c>
      <c r="D20" s="276" t="s">
        <v>641</v>
      </c>
      <c r="E20" s="171" t="s">
        <v>640</v>
      </c>
      <c r="F20" s="171" t="s">
        <v>24</v>
      </c>
      <c r="G20" s="171" t="s">
        <v>13</v>
      </c>
      <c r="H20" s="164" t="s">
        <v>623</v>
      </c>
      <c r="I20" s="171" t="s">
        <v>779</v>
      </c>
      <c r="J20" s="452" t="s">
        <v>177</v>
      </c>
      <c r="K20" s="171" t="s">
        <v>759</v>
      </c>
      <c r="L20" s="529" t="s">
        <v>1113</v>
      </c>
      <c r="M20" s="171">
        <v>2400</v>
      </c>
      <c r="N20" s="171"/>
      <c r="O20" s="463" t="s">
        <v>1285</v>
      </c>
      <c r="P20" s="216" t="s">
        <v>134</v>
      </c>
      <c r="Q20" s="453">
        <v>1312</v>
      </c>
      <c r="R20" s="216"/>
      <c r="S20" s="454">
        <f t="shared" si="1"/>
        <v>0.54666666666666663</v>
      </c>
      <c r="T20" s="454" t="str">
        <f t="shared" si="2"/>
        <v/>
      </c>
    </row>
    <row r="21" spans="1:114" ht="17.25" customHeight="1">
      <c r="A21" s="171" t="s">
        <v>9</v>
      </c>
      <c r="B21" s="171" t="s">
        <v>764</v>
      </c>
      <c r="C21" s="171">
        <v>2012</v>
      </c>
      <c r="D21" s="276" t="s">
        <v>641</v>
      </c>
      <c r="E21" s="171" t="s">
        <v>640</v>
      </c>
      <c r="F21" s="171" t="s">
        <v>24</v>
      </c>
      <c r="G21" s="171" t="s">
        <v>13</v>
      </c>
      <c r="H21" s="164" t="s">
        <v>761</v>
      </c>
      <c r="I21" s="171" t="s">
        <v>762</v>
      </c>
      <c r="J21" s="452" t="s">
        <v>173</v>
      </c>
      <c r="K21" s="171" t="s">
        <v>759</v>
      </c>
      <c r="L21" s="529" t="s">
        <v>1113</v>
      </c>
      <c r="M21" s="171">
        <v>6400</v>
      </c>
      <c r="N21" s="171"/>
      <c r="O21" s="463" t="s">
        <v>1076</v>
      </c>
      <c r="P21" s="216" t="s">
        <v>134</v>
      </c>
      <c r="Q21" s="453">
        <v>5251</v>
      </c>
      <c r="R21" s="216"/>
      <c r="S21" s="454">
        <f t="shared" si="1"/>
        <v>0.82046874999999997</v>
      </c>
      <c r="T21" s="454" t="str">
        <f t="shared" si="2"/>
        <v/>
      </c>
    </row>
    <row r="22" spans="1:114" ht="17.25" customHeight="1">
      <c r="A22" s="171" t="s">
        <v>9</v>
      </c>
      <c r="B22" s="171" t="s">
        <v>9</v>
      </c>
      <c r="C22" s="171">
        <v>2012</v>
      </c>
      <c r="D22" s="276" t="s">
        <v>641</v>
      </c>
      <c r="E22" s="171" t="s">
        <v>640</v>
      </c>
      <c r="F22" s="171" t="s">
        <v>24</v>
      </c>
      <c r="G22" s="171" t="s">
        <v>13</v>
      </c>
      <c r="H22" s="164" t="s">
        <v>761</v>
      </c>
      <c r="I22" s="171" t="s">
        <v>762</v>
      </c>
      <c r="J22" s="452" t="s">
        <v>173</v>
      </c>
      <c r="K22" s="171" t="s">
        <v>763</v>
      </c>
      <c r="L22" s="529" t="s">
        <v>1113</v>
      </c>
      <c r="M22" s="171">
        <v>2700</v>
      </c>
      <c r="N22" s="171"/>
      <c r="O22" s="463" t="s">
        <v>1311</v>
      </c>
      <c r="P22" s="216" t="s">
        <v>134</v>
      </c>
      <c r="Q22" s="453">
        <v>2196</v>
      </c>
      <c r="R22" s="216"/>
      <c r="S22" s="454">
        <f t="shared" si="1"/>
        <v>0.81333333333333335</v>
      </c>
      <c r="T22" s="454" t="str">
        <f t="shared" si="2"/>
        <v/>
      </c>
    </row>
    <row r="23" spans="1:114" ht="17.25" customHeight="1">
      <c r="A23" s="171" t="s">
        <v>9</v>
      </c>
      <c r="B23" s="171" t="s">
        <v>764</v>
      </c>
      <c r="C23" s="171">
        <v>2012</v>
      </c>
      <c r="D23" s="276" t="s">
        <v>641</v>
      </c>
      <c r="E23" s="171" t="s">
        <v>640</v>
      </c>
      <c r="F23" s="171" t="s">
        <v>24</v>
      </c>
      <c r="G23" s="171" t="s">
        <v>13</v>
      </c>
      <c r="H23" s="164" t="s">
        <v>761</v>
      </c>
      <c r="I23" s="171" t="s">
        <v>762</v>
      </c>
      <c r="J23" s="452" t="s">
        <v>175</v>
      </c>
      <c r="K23" s="171" t="s">
        <v>759</v>
      </c>
      <c r="L23" s="529" t="s">
        <v>1113</v>
      </c>
      <c r="M23" s="171">
        <v>6400</v>
      </c>
      <c r="N23" s="171"/>
      <c r="O23" s="463" t="s">
        <v>1286</v>
      </c>
      <c r="P23" s="216" t="s">
        <v>134</v>
      </c>
      <c r="Q23" s="453">
        <v>5251</v>
      </c>
      <c r="R23" s="216"/>
      <c r="S23" s="454">
        <f t="shared" si="1"/>
        <v>0.82046874999999997</v>
      </c>
      <c r="T23" s="454" t="str">
        <f t="shared" si="2"/>
        <v/>
      </c>
    </row>
    <row r="24" spans="1:114" ht="17.25" customHeight="1">
      <c r="A24" s="171" t="s">
        <v>9</v>
      </c>
      <c r="B24" s="171" t="s">
        <v>9</v>
      </c>
      <c r="C24" s="171">
        <v>2012</v>
      </c>
      <c r="D24" s="276" t="s">
        <v>641</v>
      </c>
      <c r="E24" s="171" t="s">
        <v>640</v>
      </c>
      <c r="F24" s="171" t="s">
        <v>24</v>
      </c>
      <c r="G24" s="171" t="s">
        <v>13</v>
      </c>
      <c r="H24" s="164" t="s">
        <v>761</v>
      </c>
      <c r="I24" s="171" t="s">
        <v>762</v>
      </c>
      <c r="J24" s="452" t="s">
        <v>175</v>
      </c>
      <c r="K24" s="171" t="s">
        <v>178</v>
      </c>
      <c r="L24" s="529" t="s">
        <v>1113</v>
      </c>
      <c r="M24" s="171">
        <v>2700</v>
      </c>
      <c r="N24" s="171"/>
      <c r="O24" s="463" t="s">
        <v>1290</v>
      </c>
      <c r="P24" s="216" t="s">
        <v>134</v>
      </c>
      <c r="Q24" s="453">
        <v>2196</v>
      </c>
      <c r="R24" s="216"/>
      <c r="S24" s="454">
        <f t="shared" si="1"/>
        <v>0.81333333333333335</v>
      </c>
      <c r="T24" s="454" t="str">
        <f t="shared" si="2"/>
        <v/>
      </c>
    </row>
    <row r="25" spans="1:114" ht="17.25" customHeight="1">
      <c r="A25" s="171" t="s">
        <v>9</v>
      </c>
      <c r="B25" s="171" t="s">
        <v>764</v>
      </c>
      <c r="C25" s="171">
        <v>2012</v>
      </c>
      <c r="D25" s="276" t="s">
        <v>641</v>
      </c>
      <c r="E25" s="171" t="s">
        <v>640</v>
      </c>
      <c r="F25" s="171" t="s">
        <v>24</v>
      </c>
      <c r="G25" s="171" t="s">
        <v>13</v>
      </c>
      <c r="H25" s="164" t="s">
        <v>761</v>
      </c>
      <c r="I25" s="171" t="s">
        <v>762</v>
      </c>
      <c r="J25" s="452" t="s">
        <v>176</v>
      </c>
      <c r="K25" s="171" t="s">
        <v>759</v>
      </c>
      <c r="L25" s="529" t="s">
        <v>1113</v>
      </c>
      <c r="M25" s="171">
        <v>6400</v>
      </c>
      <c r="N25" s="171"/>
      <c r="O25" s="463" t="s">
        <v>1287</v>
      </c>
      <c r="P25" s="216" t="s">
        <v>134</v>
      </c>
      <c r="Q25" s="453">
        <v>5251</v>
      </c>
      <c r="R25" s="216"/>
      <c r="S25" s="454">
        <f t="shared" si="1"/>
        <v>0.82046874999999997</v>
      </c>
      <c r="T25" s="454" t="str">
        <f t="shared" si="2"/>
        <v/>
      </c>
    </row>
    <row r="26" spans="1:114" ht="17.25" customHeight="1">
      <c r="A26" s="171" t="s">
        <v>9</v>
      </c>
      <c r="B26" s="171" t="s">
        <v>9</v>
      </c>
      <c r="C26" s="171">
        <v>2012</v>
      </c>
      <c r="D26" s="276" t="s">
        <v>641</v>
      </c>
      <c r="E26" s="171" t="s">
        <v>640</v>
      </c>
      <c r="F26" s="171" t="s">
        <v>24</v>
      </c>
      <c r="G26" s="171" t="s">
        <v>13</v>
      </c>
      <c r="H26" s="164" t="s">
        <v>761</v>
      </c>
      <c r="I26" s="171" t="s">
        <v>762</v>
      </c>
      <c r="J26" s="452" t="s">
        <v>176</v>
      </c>
      <c r="K26" s="171" t="s">
        <v>178</v>
      </c>
      <c r="L26" s="529" t="s">
        <v>1113</v>
      </c>
      <c r="M26" s="171">
        <v>2700</v>
      </c>
      <c r="N26" s="171"/>
      <c r="O26" s="463" t="s">
        <v>1113</v>
      </c>
      <c r="P26" s="216" t="s">
        <v>134</v>
      </c>
      <c r="Q26" s="453">
        <v>2196</v>
      </c>
      <c r="R26" s="216"/>
      <c r="S26" s="454">
        <f t="shared" si="1"/>
        <v>0.81333333333333335</v>
      </c>
      <c r="T26" s="454" t="str">
        <f t="shared" si="2"/>
        <v/>
      </c>
    </row>
    <row r="27" spans="1:114" ht="17.25" customHeight="1">
      <c r="A27" s="171" t="s">
        <v>9</v>
      </c>
      <c r="B27" s="171" t="s">
        <v>764</v>
      </c>
      <c r="C27" s="171">
        <v>2012</v>
      </c>
      <c r="D27" s="276" t="s">
        <v>641</v>
      </c>
      <c r="E27" s="171" t="s">
        <v>640</v>
      </c>
      <c r="F27" s="171" t="s">
        <v>24</v>
      </c>
      <c r="G27" s="171" t="s">
        <v>13</v>
      </c>
      <c r="H27" s="164" t="s">
        <v>761</v>
      </c>
      <c r="I27" s="171" t="s">
        <v>762</v>
      </c>
      <c r="J27" s="452" t="s">
        <v>177</v>
      </c>
      <c r="K27" s="171" t="s">
        <v>759</v>
      </c>
      <c r="L27" s="529" t="s">
        <v>1113</v>
      </c>
      <c r="M27" s="171">
        <v>6400</v>
      </c>
      <c r="N27" s="171"/>
      <c r="O27" s="463" t="s">
        <v>1075</v>
      </c>
      <c r="P27" s="216" t="s">
        <v>134</v>
      </c>
      <c r="Q27" s="453">
        <v>5251</v>
      </c>
      <c r="R27" s="216"/>
      <c r="S27" s="454">
        <f t="shared" si="1"/>
        <v>0.82046874999999997</v>
      </c>
      <c r="T27" s="454" t="str">
        <f t="shared" si="2"/>
        <v/>
      </c>
    </row>
    <row r="28" spans="1:114" ht="17.25" customHeight="1">
      <c r="A28" s="171" t="s">
        <v>9</v>
      </c>
      <c r="B28" s="171" t="s">
        <v>9</v>
      </c>
      <c r="C28" s="171">
        <v>2012</v>
      </c>
      <c r="D28" s="276" t="s">
        <v>641</v>
      </c>
      <c r="E28" s="171" t="s">
        <v>640</v>
      </c>
      <c r="F28" s="171" t="s">
        <v>24</v>
      </c>
      <c r="G28" s="171" t="s">
        <v>13</v>
      </c>
      <c r="H28" s="164" t="s">
        <v>761</v>
      </c>
      <c r="I28" s="171" t="s">
        <v>762</v>
      </c>
      <c r="J28" s="452" t="s">
        <v>177</v>
      </c>
      <c r="K28" s="171" t="s">
        <v>178</v>
      </c>
      <c r="L28" s="529" t="s">
        <v>1113</v>
      </c>
      <c r="M28" s="171">
        <v>2700</v>
      </c>
      <c r="N28" s="171"/>
      <c r="O28" s="216" t="s">
        <v>1295</v>
      </c>
      <c r="P28" s="216" t="s">
        <v>134</v>
      </c>
      <c r="Q28" s="453">
        <v>2196</v>
      </c>
      <c r="R28" s="216"/>
      <c r="S28" s="454">
        <f t="shared" si="1"/>
        <v>0.81333333333333335</v>
      </c>
      <c r="T28" s="454" t="str">
        <f t="shared" si="2"/>
        <v/>
      </c>
    </row>
    <row r="29" spans="1:114" s="508" customFormat="1" ht="15" customHeight="1">
      <c r="A29" s="588" t="s">
        <v>9</v>
      </c>
      <c r="B29" s="588" t="s">
        <v>9</v>
      </c>
      <c r="C29" s="527">
        <v>2012</v>
      </c>
      <c r="D29" s="531" t="s">
        <v>1119</v>
      </c>
      <c r="E29" s="527" t="s">
        <v>640</v>
      </c>
      <c r="F29" s="527" t="s">
        <v>24</v>
      </c>
      <c r="G29" s="527" t="s">
        <v>13</v>
      </c>
      <c r="H29" s="527" t="s">
        <v>612</v>
      </c>
      <c r="I29" s="532" t="s">
        <v>612</v>
      </c>
      <c r="J29" s="527" t="s">
        <v>173</v>
      </c>
      <c r="K29" s="533" t="s">
        <v>174</v>
      </c>
      <c r="L29" s="529" t="s">
        <v>1113</v>
      </c>
      <c r="M29" s="527">
        <v>800</v>
      </c>
      <c r="N29" s="530"/>
      <c r="O29" s="493" t="s">
        <v>1073</v>
      </c>
      <c r="P29" s="489" t="s">
        <v>134</v>
      </c>
      <c r="Q29" s="525">
        <v>2067</v>
      </c>
      <c r="R29" s="489"/>
      <c r="S29" s="505">
        <f>Q29/M29</f>
        <v>2.5837500000000002</v>
      </c>
      <c r="T29" s="505" t="str">
        <f t="shared" si="2"/>
        <v/>
      </c>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row>
    <row r="30" spans="1:114" s="508" customFormat="1" ht="15" customHeight="1">
      <c r="A30" s="588" t="s">
        <v>9</v>
      </c>
      <c r="B30" s="588" t="s">
        <v>9</v>
      </c>
      <c r="C30" s="527">
        <v>2012</v>
      </c>
      <c r="D30" s="531" t="s">
        <v>1119</v>
      </c>
      <c r="E30" s="527" t="s">
        <v>640</v>
      </c>
      <c r="F30" s="527" t="s">
        <v>24</v>
      </c>
      <c r="G30" s="527" t="s">
        <v>13</v>
      </c>
      <c r="H30" s="527" t="s">
        <v>612</v>
      </c>
      <c r="I30" s="532" t="s">
        <v>612</v>
      </c>
      <c r="J30" s="527" t="s">
        <v>175</v>
      </c>
      <c r="K30" s="533" t="s">
        <v>174</v>
      </c>
      <c r="L30" s="529" t="s">
        <v>1113</v>
      </c>
      <c r="M30" s="527">
        <v>800</v>
      </c>
      <c r="N30" s="530"/>
      <c r="O30" s="489" t="s">
        <v>1120</v>
      </c>
      <c r="P30" s="489" t="s">
        <v>134</v>
      </c>
      <c r="Q30" s="525">
        <v>2067</v>
      </c>
      <c r="R30" s="489"/>
      <c r="S30" s="505">
        <f t="shared" ref="S30:S32" si="5">Q30/M30</f>
        <v>2.5837500000000002</v>
      </c>
      <c r="T30" s="505" t="str">
        <f t="shared" si="2"/>
        <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row>
    <row r="31" spans="1:114" s="508" customFormat="1" ht="15" customHeight="1">
      <c r="A31" s="588" t="s">
        <v>9</v>
      </c>
      <c r="B31" s="588" t="s">
        <v>9</v>
      </c>
      <c r="C31" s="527">
        <v>2012</v>
      </c>
      <c r="D31" s="531" t="s">
        <v>1119</v>
      </c>
      <c r="E31" s="527" t="s">
        <v>640</v>
      </c>
      <c r="F31" s="527" t="s">
        <v>24</v>
      </c>
      <c r="G31" s="527" t="s">
        <v>13</v>
      </c>
      <c r="H31" s="527" t="s">
        <v>612</v>
      </c>
      <c r="I31" s="532" t="s">
        <v>612</v>
      </c>
      <c r="J31" s="527" t="s">
        <v>177</v>
      </c>
      <c r="K31" s="533" t="s">
        <v>174</v>
      </c>
      <c r="L31" s="529" t="s">
        <v>1113</v>
      </c>
      <c r="M31" s="527">
        <v>800</v>
      </c>
      <c r="N31" s="530"/>
      <c r="O31" s="489" t="s">
        <v>1076</v>
      </c>
      <c r="P31" s="489" t="s">
        <v>134</v>
      </c>
      <c r="Q31" s="525">
        <v>2067</v>
      </c>
      <c r="R31" s="489"/>
      <c r="S31" s="505">
        <f t="shared" si="5"/>
        <v>2.5837500000000002</v>
      </c>
      <c r="T31" s="505" t="str">
        <f t="shared" si="2"/>
        <v/>
      </c>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row>
    <row r="32" spans="1:114" s="508" customFormat="1" ht="15" customHeight="1">
      <c r="A32" s="588" t="s">
        <v>9</v>
      </c>
      <c r="B32" s="588" t="s">
        <v>9</v>
      </c>
      <c r="C32" s="527">
        <v>2012</v>
      </c>
      <c r="D32" s="531" t="s">
        <v>1119</v>
      </c>
      <c r="E32" s="527" t="s">
        <v>640</v>
      </c>
      <c r="F32" s="527" t="s">
        <v>24</v>
      </c>
      <c r="G32" s="527" t="s">
        <v>13</v>
      </c>
      <c r="H32" s="527" t="s">
        <v>612</v>
      </c>
      <c r="I32" s="532" t="s">
        <v>612</v>
      </c>
      <c r="J32" s="527" t="s">
        <v>176</v>
      </c>
      <c r="K32" s="533" t="s">
        <v>174</v>
      </c>
      <c r="L32" s="529" t="s">
        <v>1113</v>
      </c>
      <c r="M32" s="527">
        <v>800</v>
      </c>
      <c r="N32" s="530"/>
      <c r="O32" s="489" t="s">
        <v>1121</v>
      </c>
      <c r="P32" s="489" t="s">
        <v>134</v>
      </c>
      <c r="Q32" s="525">
        <v>2067</v>
      </c>
      <c r="R32" s="489"/>
      <c r="S32" s="505">
        <f t="shared" si="5"/>
        <v>2.5837500000000002</v>
      </c>
      <c r="T32" s="505" t="str">
        <f t="shared" si="2"/>
        <v/>
      </c>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row>
    <row r="33" spans="1:114" ht="17.25" customHeight="1">
      <c r="A33" s="171" t="s">
        <v>9</v>
      </c>
      <c r="B33" s="171" t="s">
        <v>9</v>
      </c>
      <c r="C33" s="171">
        <v>2012</v>
      </c>
      <c r="D33" s="276" t="s">
        <v>149</v>
      </c>
      <c r="E33" s="171" t="s">
        <v>640</v>
      </c>
      <c r="F33" s="171" t="s">
        <v>24</v>
      </c>
      <c r="G33" s="171" t="s">
        <v>13</v>
      </c>
      <c r="H33" s="171" t="s">
        <v>623</v>
      </c>
      <c r="I33" s="171" t="s">
        <v>414</v>
      </c>
      <c r="J33" s="452" t="s">
        <v>173</v>
      </c>
      <c r="K33" s="171" t="s">
        <v>765</v>
      </c>
      <c r="L33" s="529" t="s">
        <v>1113</v>
      </c>
      <c r="M33" s="171">
        <v>2100</v>
      </c>
      <c r="N33" s="171"/>
      <c r="O33" s="463" t="s">
        <v>1075</v>
      </c>
      <c r="P33" s="216" t="s">
        <v>134</v>
      </c>
      <c r="Q33" s="453">
        <v>2485</v>
      </c>
      <c r="R33" s="216"/>
      <c r="S33" s="454">
        <f t="shared" si="1"/>
        <v>1.1833333333333333</v>
      </c>
      <c r="T33" s="454" t="str">
        <f t="shared" si="2"/>
        <v/>
      </c>
    </row>
    <row r="34" spans="1:114" ht="17.25" customHeight="1">
      <c r="A34" s="171" t="s">
        <v>9</v>
      </c>
      <c r="B34" s="171" t="s">
        <v>9</v>
      </c>
      <c r="C34" s="171">
        <v>2012</v>
      </c>
      <c r="D34" s="276" t="s">
        <v>149</v>
      </c>
      <c r="E34" s="171" t="s">
        <v>640</v>
      </c>
      <c r="F34" s="171" t="s">
        <v>24</v>
      </c>
      <c r="G34" s="171" t="s">
        <v>13</v>
      </c>
      <c r="H34" s="171" t="s">
        <v>623</v>
      </c>
      <c r="I34" s="171" t="s">
        <v>414</v>
      </c>
      <c r="J34" s="452" t="s">
        <v>175</v>
      </c>
      <c r="K34" s="171" t="s">
        <v>765</v>
      </c>
      <c r="L34" s="529" t="s">
        <v>1113</v>
      </c>
      <c r="M34" s="171">
        <v>2100</v>
      </c>
      <c r="N34" s="171"/>
      <c r="O34" s="463" t="s">
        <v>1288</v>
      </c>
      <c r="P34" s="216" t="s">
        <v>134</v>
      </c>
      <c r="Q34" s="453">
        <v>2485</v>
      </c>
      <c r="R34" s="216"/>
      <c r="S34" s="454">
        <f t="shared" si="1"/>
        <v>1.1833333333333333</v>
      </c>
      <c r="T34" s="454" t="str">
        <f t="shared" si="2"/>
        <v/>
      </c>
    </row>
    <row r="35" spans="1:114" s="69" customFormat="1" ht="17.25" customHeight="1">
      <c r="A35" s="164" t="s">
        <v>9</v>
      </c>
      <c r="B35" s="164" t="s">
        <v>9</v>
      </c>
      <c r="C35" s="164">
        <v>2012</v>
      </c>
      <c r="D35" s="277" t="s">
        <v>149</v>
      </c>
      <c r="E35" s="164" t="s">
        <v>640</v>
      </c>
      <c r="F35" s="164" t="s">
        <v>24</v>
      </c>
      <c r="G35" s="164" t="s">
        <v>13</v>
      </c>
      <c r="H35" s="164" t="s">
        <v>623</v>
      </c>
      <c r="I35" s="164" t="s">
        <v>414</v>
      </c>
      <c r="J35" s="452" t="s">
        <v>176</v>
      </c>
      <c r="K35" s="164" t="s">
        <v>178</v>
      </c>
      <c r="L35" s="529" t="s">
        <v>1113</v>
      </c>
      <c r="M35" s="164">
        <v>480</v>
      </c>
      <c r="N35" s="164"/>
      <c r="O35" s="595" t="s">
        <v>225</v>
      </c>
      <c r="P35" s="464" t="s">
        <v>134</v>
      </c>
      <c r="Q35" s="465">
        <v>366</v>
      </c>
      <c r="R35" s="464"/>
      <c r="S35" s="466">
        <f t="shared" si="1"/>
        <v>0.76249999999999996</v>
      </c>
      <c r="T35" s="466" t="str">
        <f t="shared" si="2"/>
        <v/>
      </c>
    </row>
    <row r="36" spans="1:114" s="69" customFormat="1" ht="17.25" customHeight="1">
      <c r="A36" s="164" t="s">
        <v>9</v>
      </c>
      <c r="B36" s="164" t="s">
        <v>9</v>
      </c>
      <c r="C36" s="164">
        <v>2012</v>
      </c>
      <c r="D36" s="277" t="s">
        <v>149</v>
      </c>
      <c r="E36" s="164" t="s">
        <v>640</v>
      </c>
      <c r="F36" s="164" t="s">
        <v>24</v>
      </c>
      <c r="G36" s="164" t="s">
        <v>13</v>
      </c>
      <c r="H36" s="164" t="s">
        <v>623</v>
      </c>
      <c r="I36" s="164" t="s">
        <v>414</v>
      </c>
      <c r="J36" s="452" t="s">
        <v>177</v>
      </c>
      <c r="K36" s="164" t="s">
        <v>178</v>
      </c>
      <c r="L36" s="529" t="s">
        <v>1113</v>
      </c>
      <c r="M36" s="164">
        <v>480</v>
      </c>
      <c r="N36" s="164"/>
      <c r="O36" s="595" t="s">
        <v>225</v>
      </c>
      <c r="P36" s="464" t="s">
        <v>134</v>
      </c>
      <c r="Q36" s="465">
        <v>366</v>
      </c>
      <c r="R36" s="464"/>
      <c r="S36" s="466">
        <f t="shared" si="1"/>
        <v>0.76249999999999996</v>
      </c>
      <c r="T36" s="466" t="str">
        <f t="shared" si="2"/>
        <v/>
      </c>
    </row>
    <row r="37" spans="1:114" ht="17.25" customHeight="1">
      <c r="A37" s="171" t="s">
        <v>9</v>
      </c>
      <c r="B37" s="171" t="s">
        <v>9</v>
      </c>
      <c r="C37" s="171">
        <v>2012</v>
      </c>
      <c r="D37" s="276" t="s">
        <v>149</v>
      </c>
      <c r="E37" s="171" t="s">
        <v>640</v>
      </c>
      <c r="F37" s="171" t="s">
        <v>24</v>
      </c>
      <c r="G37" s="171" t="s">
        <v>13</v>
      </c>
      <c r="H37" s="171" t="s">
        <v>684</v>
      </c>
      <c r="I37" s="171" t="s">
        <v>766</v>
      </c>
      <c r="J37" s="452" t="s">
        <v>173</v>
      </c>
      <c r="K37" s="171" t="s">
        <v>765</v>
      </c>
      <c r="L37" s="529" t="s">
        <v>1113</v>
      </c>
      <c r="M37" s="171">
        <v>2500</v>
      </c>
      <c r="N37" s="171"/>
      <c r="O37" s="463" t="s">
        <v>1075</v>
      </c>
      <c r="P37" s="216" t="s">
        <v>134</v>
      </c>
      <c r="Q37" s="453">
        <v>3141</v>
      </c>
      <c r="R37" s="216"/>
      <c r="S37" s="454">
        <f t="shared" si="1"/>
        <v>1.2564</v>
      </c>
      <c r="T37" s="454" t="str">
        <f t="shared" si="2"/>
        <v/>
      </c>
    </row>
    <row r="38" spans="1:114" ht="17.25" customHeight="1">
      <c r="A38" s="171" t="s">
        <v>9</v>
      </c>
      <c r="B38" s="171" t="s">
        <v>9</v>
      </c>
      <c r="C38" s="171">
        <v>2012</v>
      </c>
      <c r="D38" s="276" t="s">
        <v>149</v>
      </c>
      <c r="E38" s="171" t="s">
        <v>640</v>
      </c>
      <c r="F38" s="171" t="s">
        <v>24</v>
      </c>
      <c r="G38" s="171" t="s">
        <v>13</v>
      </c>
      <c r="H38" s="171" t="s">
        <v>684</v>
      </c>
      <c r="I38" s="171" t="s">
        <v>766</v>
      </c>
      <c r="J38" s="452" t="s">
        <v>173</v>
      </c>
      <c r="K38" s="171" t="s">
        <v>178</v>
      </c>
      <c r="L38" s="529" t="s">
        <v>1113</v>
      </c>
      <c r="M38" s="171">
        <v>1600</v>
      </c>
      <c r="N38" s="171"/>
      <c r="O38" s="216" t="s">
        <v>1296</v>
      </c>
      <c r="P38" s="216" t="s">
        <v>134</v>
      </c>
      <c r="Q38" s="453">
        <v>1493</v>
      </c>
      <c r="R38" s="216"/>
      <c r="S38" s="454">
        <f t="shared" si="1"/>
        <v>0.93312499999999998</v>
      </c>
      <c r="T38" s="454" t="str">
        <f t="shared" si="2"/>
        <v/>
      </c>
    </row>
    <row r="39" spans="1:114" ht="17.25" customHeight="1">
      <c r="A39" s="171" t="s">
        <v>9</v>
      </c>
      <c r="B39" s="171" t="s">
        <v>9</v>
      </c>
      <c r="C39" s="171">
        <v>2012</v>
      </c>
      <c r="D39" s="276" t="s">
        <v>149</v>
      </c>
      <c r="E39" s="171" t="s">
        <v>640</v>
      </c>
      <c r="F39" s="171" t="s">
        <v>24</v>
      </c>
      <c r="G39" s="171" t="s">
        <v>13</v>
      </c>
      <c r="H39" s="171" t="s">
        <v>684</v>
      </c>
      <c r="I39" s="171" t="s">
        <v>766</v>
      </c>
      <c r="J39" s="452" t="s">
        <v>175</v>
      </c>
      <c r="K39" s="171" t="s">
        <v>765</v>
      </c>
      <c r="L39" s="529" t="s">
        <v>1113</v>
      </c>
      <c r="M39" s="171">
        <v>2500</v>
      </c>
      <c r="N39" s="171"/>
      <c r="O39" s="463" t="s">
        <v>1289</v>
      </c>
      <c r="P39" s="216" t="s">
        <v>134</v>
      </c>
      <c r="Q39" s="453">
        <v>3141</v>
      </c>
      <c r="R39" s="216"/>
      <c r="S39" s="454">
        <f t="shared" si="1"/>
        <v>1.2564</v>
      </c>
      <c r="T39" s="454" t="str">
        <f t="shared" si="2"/>
        <v/>
      </c>
    </row>
    <row r="40" spans="1:114" ht="17.25" customHeight="1">
      <c r="A40" s="171" t="s">
        <v>9</v>
      </c>
      <c r="B40" s="171" t="s">
        <v>9</v>
      </c>
      <c r="C40" s="171">
        <v>2012</v>
      </c>
      <c r="D40" s="276" t="s">
        <v>149</v>
      </c>
      <c r="E40" s="171" t="s">
        <v>640</v>
      </c>
      <c r="F40" s="171" t="s">
        <v>24</v>
      </c>
      <c r="G40" s="171" t="s">
        <v>13</v>
      </c>
      <c r="H40" s="171" t="s">
        <v>684</v>
      </c>
      <c r="I40" s="171" t="s">
        <v>766</v>
      </c>
      <c r="J40" s="452" t="s">
        <v>175</v>
      </c>
      <c r="K40" s="171" t="s">
        <v>178</v>
      </c>
      <c r="L40" s="529" t="s">
        <v>1113</v>
      </c>
      <c r="M40" s="171">
        <v>1800</v>
      </c>
      <c r="N40" s="171"/>
      <c r="O40" s="216" t="s">
        <v>1297</v>
      </c>
      <c r="P40" s="216" t="s">
        <v>134</v>
      </c>
      <c r="Q40" s="453">
        <v>1493</v>
      </c>
      <c r="R40" s="216"/>
      <c r="S40" s="454">
        <f t="shared" si="1"/>
        <v>0.82944444444444443</v>
      </c>
      <c r="T40" s="454" t="str">
        <f t="shared" si="2"/>
        <v/>
      </c>
    </row>
    <row r="41" spans="1:114" ht="17.25" customHeight="1">
      <c r="A41" s="171" t="s">
        <v>9</v>
      </c>
      <c r="B41" s="171" t="s">
        <v>9</v>
      </c>
      <c r="C41" s="171">
        <v>2012</v>
      </c>
      <c r="D41" s="276" t="s">
        <v>149</v>
      </c>
      <c r="E41" s="171" t="s">
        <v>640</v>
      </c>
      <c r="F41" s="171" t="s">
        <v>24</v>
      </c>
      <c r="G41" s="171" t="s">
        <v>13</v>
      </c>
      <c r="H41" s="171" t="s">
        <v>684</v>
      </c>
      <c r="I41" s="171" t="s">
        <v>766</v>
      </c>
      <c r="J41" s="452" t="s">
        <v>176</v>
      </c>
      <c r="K41" s="171" t="s">
        <v>178</v>
      </c>
      <c r="L41" s="529" t="s">
        <v>1113</v>
      </c>
      <c r="M41" s="171">
        <v>1600</v>
      </c>
      <c r="N41" s="171"/>
      <c r="O41" s="216" t="s">
        <v>1298</v>
      </c>
      <c r="P41" s="216" t="s">
        <v>134</v>
      </c>
      <c r="Q41" s="453">
        <v>1355</v>
      </c>
      <c r="R41" s="216"/>
      <c r="S41" s="454">
        <f t="shared" si="1"/>
        <v>0.84687500000000004</v>
      </c>
      <c r="T41" s="454" t="str">
        <f t="shared" si="2"/>
        <v/>
      </c>
    </row>
    <row r="42" spans="1:114" ht="17.25" customHeight="1">
      <c r="A42" s="171" t="s">
        <v>9</v>
      </c>
      <c r="B42" s="171" t="s">
        <v>9</v>
      </c>
      <c r="C42" s="171">
        <v>2012</v>
      </c>
      <c r="D42" s="276" t="s">
        <v>149</v>
      </c>
      <c r="E42" s="171" t="s">
        <v>640</v>
      </c>
      <c r="F42" s="171" t="s">
        <v>24</v>
      </c>
      <c r="G42" s="171" t="s">
        <v>13</v>
      </c>
      <c r="H42" s="171" t="s">
        <v>684</v>
      </c>
      <c r="I42" s="171" t="s">
        <v>766</v>
      </c>
      <c r="J42" s="452" t="s">
        <v>177</v>
      </c>
      <c r="K42" s="171" t="s">
        <v>178</v>
      </c>
      <c r="L42" s="529" t="s">
        <v>1113</v>
      </c>
      <c r="M42" s="171">
        <v>1600</v>
      </c>
      <c r="N42" s="171"/>
      <c r="O42" s="216" t="s">
        <v>1284</v>
      </c>
      <c r="P42" s="216" t="s">
        <v>134</v>
      </c>
      <c r="Q42" s="453">
        <v>1355</v>
      </c>
      <c r="R42" s="216"/>
      <c r="S42" s="454">
        <f t="shared" si="1"/>
        <v>0.84687500000000004</v>
      </c>
      <c r="T42" s="454" t="str">
        <f t="shared" si="2"/>
        <v/>
      </c>
    </row>
    <row r="43" spans="1:114" s="508" customFormat="1" ht="17.25" customHeight="1">
      <c r="A43" s="164" t="s">
        <v>9</v>
      </c>
      <c r="B43" s="164" t="s">
        <v>9</v>
      </c>
      <c r="C43" s="164">
        <v>2012</v>
      </c>
      <c r="D43" s="277" t="s">
        <v>1122</v>
      </c>
      <c r="E43" s="164" t="s">
        <v>642</v>
      </c>
      <c r="F43" s="164" t="s">
        <v>24</v>
      </c>
      <c r="G43" s="164" t="s">
        <v>13</v>
      </c>
      <c r="H43" s="164" t="s">
        <v>757</v>
      </c>
      <c r="I43" s="164" t="s">
        <v>767</v>
      </c>
      <c r="J43" s="164" t="s">
        <v>173</v>
      </c>
      <c r="K43" s="164" t="s">
        <v>756</v>
      </c>
      <c r="L43" s="456" t="s">
        <v>1113</v>
      </c>
      <c r="M43" s="170">
        <v>400</v>
      </c>
      <c r="N43" s="163"/>
      <c r="O43" s="489" t="s">
        <v>1117</v>
      </c>
      <c r="P43" s="489" t="s">
        <v>134</v>
      </c>
      <c r="Q43" s="525">
        <v>399</v>
      </c>
      <c r="R43" s="489"/>
      <c r="S43" s="505">
        <f>Q43/M43</f>
        <v>0.99750000000000005</v>
      </c>
      <c r="T43" s="505" t="str">
        <f t="shared" si="2"/>
        <v/>
      </c>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row>
    <row r="44" spans="1:114" s="508" customFormat="1" ht="17.25" customHeight="1">
      <c r="A44" s="164" t="s">
        <v>9</v>
      </c>
      <c r="B44" s="164" t="s">
        <v>9</v>
      </c>
      <c r="C44" s="164">
        <v>2012</v>
      </c>
      <c r="D44" s="277" t="s">
        <v>1122</v>
      </c>
      <c r="E44" s="164" t="s">
        <v>642</v>
      </c>
      <c r="F44" s="164" t="s">
        <v>24</v>
      </c>
      <c r="G44" s="164" t="s">
        <v>13</v>
      </c>
      <c r="H44" s="164" t="s">
        <v>757</v>
      </c>
      <c r="I44" s="164" t="s">
        <v>767</v>
      </c>
      <c r="J44" s="164" t="s">
        <v>175</v>
      </c>
      <c r="K44" s="164" t="s">
        <v>756</v>
      </c>
      <c r="L44" s="456" t="s">
        <v>1113</v>
      </c>
      <c r="M44" s="170">
        <v>400</v>
      </c>
      <c r="N44" s="163"/>
      <c r="O44" s="489" t="s">
        <v>1123</v>
      </c>
      <c r="P44" s="489" t="s">
        <v>134</v>
      </c>
      <c r="Q44" s="525">
        <v>399</v>
      </c>
      <c r="R44" s="489"/>
      <c r="S44" s="505">
        <f t="shared" ref="S44:S46" si="6">Q44/M44</f>
        <v>0.99750000000000005</v>
      </c>
      <c r="T44" s="505" t="str">
        <f t="shared" si="2"/>
        <v/>
      </c>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row>
    <row r="45" spans="1:114" s="508" customFormat="1" ht="17.25" customHeight="1">
      <c r="A45" s="164" t="s">
        <v>9</v>
      </c>
      <c r="B45" s="164" t="s">
        <v>9</v>
      </c>
      <c r="C45" s="164">
        <v>2012</v>
      </c>
      <c r="D45" s="277" t="s">
        <v>1122</v>
      </c>
      <c r="E45" s="164" t="s">
        <v>642</v>
      </c>
      <c r="F45" s="164" t="s">
        <v>24</v>
      </c>
      <c r="G45" s="164" t="s">
        <v>13</v>
      </c>
      <c r="H45" s="164" t="s">
        <v>757</v>
      </c>
      <c r="I45" s="164" t="s">
        <v>767</v>
      </c>
      <c r="J45" s="164" t="s">
        <v>177</v>
      </c>
      <c r="K45" s="164" t="s">
        <v>756</v>
      </c>
      <c r="L45" s="456" t="s">
        <v>1113</v>
      </c>
      <c r="M45" s="170">
        <v>400</v>
      </c>
      <c r="N45" s="163"/>
      <c r="O45" s="489" t="s">
        <v>1124</v>
      </c>
      <c r="P45" s="489" t="s">
        <v>134</v>
      </c>
      <c r="Q45" s="525">
        <v>399</v>
      </c>
      <c r="R45" s="489"/>
      <c r="S45" s="505">
        <f t="shared" si="6"/>
        <v>0.99750000000000005</v>
      </c>
      <c r="T45" s="505" t="str">
        <f t="shared" si="2"/>
        <v/>
      </c>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row>
    <row r="46" spans="1:114" s="69" customFormat="1" ht="17.25" customHeight="1">
      <c r="A46" s="708" t="s">
        <v>9</v>
      </c>
      <c r="B46" s="708" t="s">
        <v>9</v>
      </c>
      <c r="C46" s="708">
        <v>2012</v>
      </c>
      <c r="D46" s="277" t="s">
        <v>1122</v>
      </c>
      <c r="E46" s="708" t="s">
        <v>642</v>
      </c>
      <c r="F46" s="708" t="s">
        <v>24</v>
      </c>
      <c r="G46" s="708" t="s">
        <v>13</v>
      </c>
      <c r="H46" s="708" t="s">
        <v>757</v>
      </c>
      <c r="I46" s="708" t="s">
        <v>767</v>
      </c>
      <c r="J46" s="708" t="s">
        <v>176</v>
      </c>
      <c r="K46" s="708" t="s">
        <v>756</v>
      </c>
      <c r="L46" s="456" t="s">
        <v>1113</v>
      </c>
      <c r="M46" s="170">
        <v>400</v>
      </c>
      <c r="N46" s="163"/>
      <c r="O46" s="711" t="s">
        <v>225</v>
      </c>
      <c r="P46" s="711" t="s">
        <v>134</v>
      </c>
      <c r="Q46" s="465">
        <v>399</v>
      </c>
      <c r="R46" s="711"/>
      <c r="S46" s="466">
        <f t="shared" si="6"/>
        <v>0.99750000000000005</v>
      </c>
      <c r="T46" s="466" t="str">
        <f t="shared" si="2"/>
        <v/>
      </c>
    </row>
    <row r="47" spans="1:114" s="69" customFormat="1" ht="17.25" customHeight="1">
      <c r="A47" s="708" t="s">
        <v>9</v>
      </c>
      <c r="B47" s="708" t="s">
        <v>9</v>
      </c>
      <c r="C47" s="708">
        <v>2012</v>
      </c>
      <c r="D47" s="379" t="s">
        <v>750</v>
      </c>
      <c r="E47" s="708" t="s">
        <v>640</v>
      </c>
      <c r="F47" s="708" t="s">
        <v>24</v>
      </c>
      <c r="G47" s="708" t="s">
        <v>13</v>
      </c>
      <c r="H47" s="708" t="s">
        <v>612</v>
      </c>
      <c r="I47" s="709" t="s">
        <v>1134</v>
      </c>
      <c r="J47" s="708" t="s">
        <v>175</v>
      </c>
      <c r="K47" s="708" t="s">
        <v>771</v>
      </c>
      <c r="L47" s="201" t="s">
        <v>1113</v>
      </c>
      <c r="M47" s="170">
        <v>1100</v>
      </c>
      <c r="N47" s="163"/>
      <c r="O47" s="711" t="s">
        <v>1125</v>
      </c>
      <c r="P47" s="711" t="s">
        <v>134</v>
      </c>
      <c r="Q47" s="465">
        <v>396</v>
      </c>
      <c r="R47" s="711"/>
      <c r="S47" s="466">
        <v>0.36</v>
      </c>
      <c r="T47" s="466" t="s">
        <v>1092</v>
      </c>
    </row>
    <row r="48" spans="1:114" s="69" customFormat="1" ht="17.25" customHeight="1">
      <c r="A48" s="708" t="s">
        <v>9</v>
      </c>
      <c r="B48" s="708" t="s">
        <v>9</v>
      </c>
      <c r="C48" s="708">
        <v>2012</v>
      </c>
      <c r="D48" s="379" t="s">
        <v>750</v>
      </c>
      <c r="E48" s="708" t="s">
        <v>640</v>
      </c>
      <c r="F48" s="708" t="s">
        <v>24</v>
      </c>
      <c r="G48" s="708" t="s">
        <v>13</v>
      </c>
      <c r="H48" s="708" t="s">
        <v>612</v>
      </c>
      <c r="I48" s="709" t="s">
        <v>1134</v>
      </c>
      <c r="J48" s="708" t="s">
        <v>173</v>
      </c>
      <c r="K48" s="708" t="s">
        <v>771</v>
      </c>
      <c r="L48" s="201" t="s">
        <v>1113</v>
      </c>
      <c r="M48" s="170">
        <v>800</v>
      </c>
      <c r="N48" s="163"/>
      <c r="O48" s="711" t="s">
        <v>1126</v>
      </c>
      <c r="P48" s="711" t="s">
        <v>134</v>
      </c>
      <c r="Q48" s="465">
        <v>396</v>
      </c>
      <c r="R48" s="711"/>
      <c r="S48" s="466">
        <v>0.495</v>
      </c>
      <c r="T48" s="466" t="s">
        <v>1092</v>
      </c>
    </row>
    <row r="49" spans="1:20" s="69" customFormat="1" ht="17.25" customHeight="1">
      <c r="A49" s="708" t="s">
        <v>9</v>
      </c>
      <c r="B49" s="708" t="s">
        <v>9</v>
      </c>
      <c r="C49" s="708">
        <v>2012</v>
      </c>
      <c r="D49" s="379" t="s">
        <v>750</v>
      </c>
      <c r="E49" s="708" t="s">
        <v>640</v>
      </c>
      <c r="F49" s="708" t="s">
        <v>24</v>
      </c>
      <c r="G49" s="708" t="s">
        <v>13</v>
      </c>
      <c r="H49" s="708" t="s">
        <v>612</v>
      </c>
      <c r="I49" s="708" t="s">
        <v>769</v>
      </c>
      <c r="J49" s="708" t="s">
        <v>176</v>
      </c>
      <c r="K49" s="708" t="s">
        <v>771</v>
      </c>
      <c r="L49" s="201" t="s">
        <v>1113</v>
      </c>
      <c r="M49" s="708">
        <v>800</v>
      </c>
      <c r="N49" s="163"/>
      <c r="O49" s="711" t="s">
        <v>1133</v>
      </c>
      <c r="P49" s="711" t="s">
        <v>134</v>
      </c>
      <c r="Q49" s="465">
        <v>396</v>
      </c>
      <c r="R49" s="711"/>
      <c r="S49" s="466">
        <v>0.495</v>
      </c>
      <c r="T49" s="466" t="s">
        <v>1092</v>
      </c>
    </row>
    <row r="50" spans="1:20" s="69" customFormat="1" ht="21" customHeight="1">
      <c r="A50" s="708" t="s">
        <v>9</v>
      </c>
      <c r="B50" s="708" t="s">
        <v>772</v>
      </c>
      <c r="C50" s="708">
        <v>2012</v>
      </c>
      <c r="D50" s="379" t="s">
        <v>750</v>
      </c>
      <c r="E50" s="708" t="s">
        <v>640</v>
      </c>
      <c r="F50" s="708" t="s">
        <v>24</v>
      </c>
      <c r="G50" s="708" t="s">
        <v>13</v>
      </c>
      <c r="H50" s="708" t="s">
        <v>773</v>
      </c>
      <c r="I50" s="709" t="s">
        <v>1134</v>
      </c>
      <c r="J50" s="708" t="s">
        <v>175</v>
      </c>
      <c r="K50" s="708" t="s">
        <v>774</v>
      </c>
      <c r="L50" s="456" t="s">
        <v>137</v>
      </c>
      <c r="M50" s="170"/>
      <c r="N50" s="170">
        <v>200</v>
      </c>
      <c r="O50" s="711" t="s">
        <v>1127</v>
      </c>
      <c r="P50" s="711" t="s">
        <v>134</v>
      </c>
      <c r="Q50" s="465"/>
      <c r="R50" s="465">
        <v>376</v>
      </c>
      <c r="S50" s="466" t="s">
        <v>1092</v>
      </c>
      <c r="T50" s="466">
        <v>1.88</v>
      </c>
    </row>
    <row r="51" spans="1:20" s="69" customFormat="1" ht="19.5" customHeight="1">
      <c r="A51" s="708" t="s">
        <v>9</v>
      </c>
      <c r="B51" s="708" t="s">
        <v>772</v>
      </c>
      <c r="C51" s="708">
        <v>2012</v>
      </c>
      <c r="D51" s="379" t="s">
        <v>750</v>
      </c>
      <c r="E51" s="708" t="s">
        <v>640</v>
      </c>
      <c r="F51" s="708" t="s">
        <v>24</v>
      </c>
      <c r="G51" s="708" t="s">
        <v>13</v>
      </c>
      <c r="H51" s="708" t="s">
        <v>773</v>
      </c>
      <c r="I51" s="709" t="s">
        <v>1134</v>
      </c>
      <c r="J51" s="708" t="s">
        <v>173</v>
      </c>
      <c r="K51" s="708" t="s">
        <v>774</v>
      </c>
      <c r="L51" s="456" t="s">
        <v>137</v>
      </c>
      <c r="M51" s="170"/>
      <c r="N51" s="170">
        <v>200</v>
      </c>
      <c r="O51" s="711" t="s">
        <v>1079</v>
      </c>
      <c r="P51" s="711" t="s">
        <v>134</v>
      </c>
      <c r="Q51" s="465"/>
      <c r="R51" s="465">
        <v>376</v>
      </c>
      <c r="S51" s="466" t="s">
        <v>1092</v>
      </c>
      <c r="T51" s="466">
        <v>1.88</v>
      </c>
    </row>
    <row r="52" spans="1:20" s="69" customFormat="1" ht="17.25" customHeight="1">
      <c r="A52" s="708" t="s">
        <v>9</v>
      </c>
      <c r="B52" s="708" t="s">
        <v>9</v>
      </c>
      <c r="C52" s="708">
        <v>2012</v>
      </c>
      <c r="D52" s="379" t="s">
        <v>750</v>
      </c>
      <c r="E52" s="708" t="s">
        <v>640</v>
      </c>
      <c r="F52" s="708" t="s">
        <v>24</v>
      </c>
      <c r="G52" s="708" t="s">
        <v>13</v>
      </c>
      <c r="H52" s="708" t="s">
        <v>768</v>
      </c>
      <c r="I52" s="708" t="s">
        <v>769</v>
      </c>
      <c r="J52" s="708" t="s">
        <v>184</v>
      </c>
      <c r="K52" s="708" t="s">
        <v>770</v>
      </c>
      <c r="L52" s="456" t="s">
        <v>137</v>
      </c>
      <c r="M52" s="170">
        <v>50</v>
      </c>
      <c r="N52" s="163"/>
      <c r="O52" s="814" t="s">
        <v>225</v>
      </c>
      <c r="P52" s="711" t="s">
        <v>134</v>
      </c>
      <c r="Q52" s="465">
        <v>50</v>
      </c>
      <c r="R52" s="711"/>
      <c r="S52" s="466">
        <f>IF(ISBLANK(Q52),"",Q52/M52)</f>
        <v>1</v>
      </c>
      <c r="T52" s="466" t="str">
        <f>IF(ISBLANK(R52),"",R52/N52)</f>
        <v/>
      </c>
    </row>
    <row r="53" spans="1:20" s="69" customFormat="1" ht="17.25" customHeight="1">
      <c r="A53" s="708" t="s">
        <v>9</v>
      </c>
      <c r="B53" s="708" t="s">
        <v>9</v>
      </c>
      <c r="C53" s="708">
        <v>2012</v>
      </c>
      <c r="D53" s="379" t="s">
        <v>750</v>
      </c>
      <c r="E53" s="708" t="s">
        <v>640</v>
      </c>
      <c r="F53" s="708" t="s">
        <v>24</v>
      </c>
      <c r="G53" s="708" t="s">
        <v>13</v>
      </c>
      <c r="H53" s="708" t="s">
        <v>768</v>
      </c>
      <c r="I53" s="708" t="s">
        <v>769</v>
      </c>
      <c r="J53" s="708" t="s">
        <v>181</v>
      </c>
      <c r="K53" s="708" t="s">
        <v>775</v>
      </c>
      <c r="L53" s="456" t="s">
        <v>137</v>
      </c>
      <c r="M53" s="170">
        <v>800</v>
      </c>
      <c r="N53" s="163"/>
      <c r="O53" s="814" t="s">
        <v>1288</v>
      </c>
      <c r="P53" s="711" t="s">
        <v>134</v>
      </c>
      <c r="Q53" s="465">
        <v>502</v>
      </c>
      <c r="R53" s="711"/>
      <c r="S53" s="466">
        <f t="shared" ref="S53:T57" si="7">IF(ISBLANK(Q53),"",Q53/M53)</f>
        <v>0.62749999999999995</v>
      </c>
      <c r="T53" s="466" t="str">
        <f t="shared" si="7"/>
        <v/>
      </c>
    </row>
    <row r="54" spans="1:20" s="69" customFormat="1" ht="17.25" customHeight="1">
      <c r="A54" s="708" t="s">
        <v>9</v>
      </c>
      <c r="B54" s="708" t="s">
        <v>9</v>
      </c>
      <c r="C54" s="708">
        <v>2012</v>
      </c>
      <c r="D54" s="379" t="s">
        <v>750</v>
      </c>
      <c r="E54" s="708" t="s">
        <v>640</v>
      </c>
      <c r="F54" s="708" t="s">
        <v>24</v>
      </c>
      <c r="G54" s="708" t="s">
        <v>13</v>
      </c>
      <c r="H54" s="708" t="s">
        <v>768</v>
      </c>
      <c r="I54" s="708" t="s">
        <v>769</v>
      </c>
      <c r="J54" s="708" t="s">
        <v>173</v>
      </c>
      <c r="K54" s="708" t="s">
        <v>775</v>
      </c>
      <c r="L54" s="456" t="s">
        <v>137</v>
      </c>
      <c r="M54" s="170">
        <v>500</v>
      </c>
      <c r="N54" s="163"/>
      <c r="O54" s="814" t="s">
        <v>1076</v>
      </c>
      <c r="P54" s="711" t="s">
        <v>134</v>
      </c>
      <c r="Q54" s="465">
        <v>502</v>
      </c>
      <c r="R54" s="711"/>
      <c r="S54" s="466">
        <f t="shared" si="7"/>
        <v>1.004</v>
      </c>
      <c r="T54" s="466" t="str">
        <f t="shared" si="7"/>
        <v/>
      </c>
    </row>
    <row r="55" spans="1:20" s="69" customFormat="1" ht="17.25" customHeight="1">
      <c r="A55" s="708" t="s">
        <v>9</v>
      </c>
      <c r="B55" s="708" t="s">
        <v>9</v>
      </c>
      <c r="C55" s="708">
        <v>2012</v>
      </c>
      <c r="D55" s="379" t="s">
        <v>750</v>
      </c>
      <c r="E55" s="708" t="s">
        <v>640</v>
      </c>
      <c r="F55" s="708" t="s">
        <v>24</v>
      </c>
      <c r="G55" s="708" t="s">
        <v>13</v>
      </c>
      <c r="H55" s="708" t="s">
        <v>768</v>
      </c>
      <c r="I55" s="708" t="s">
        <v>769</v>
      </c>
      <c r="J55" s="708" t="s">
        <v>185</v>
      </c>
      <c r="K55" s="708" t="s">
        <v>776</v>
      </c>
      <c r="L55" s="456" t="s">
        <v>137</v>
      </c>
      <c r="M55" s="170">
        <v>2000</v>
      </c>
      <c r="N55" s="163"/>
      <c r="O55" s="814" t="s">
        <v>225</v>
      </c>
      <c r="P55" s="711" t="s">
        <v>134</v>
      </c>
      <c r="Q55" s="465">
        <v>3315</v>
      </c>
      <c r="R55" s="711"/>
      <c r="S55" s="466">
        <f>IF(ISBLANK(Q55),"",Q55/M55)</f>
        <v>1.6575</v>
      </c>
      <c r="T55" s="466" t="str">
        <f t="shared" si="7"/>
        <v/>
      </c>
    </row>
    <row r="56" spans="1:20" s="69" customFormat="1" ht="17.25" customHeight="1">
      <c r="A56" s="708" t="s">
        <v>9</v>
      </c>
      <c r="B56" s="708" t="s">
        <v>9</v>
      </c>
      <c r="C56" s="708">
        <v>2012</v>
      </c>
      <c r="D56" s="379" t="s">
        <v>750</v>
      </c>
      <c r="E56" s="708" t="s">
        <v>640</v>
      </c>
      <c r="F56" s="708" t="s">
        <v>24</v>
      </c>
      <c r="G56" s="708" t="s">
        <v>13</v>
      </c>
      <c r="H56" s="708" t="s">
        <v>768</v>
      </c>
      <c r="I56" s="708" t="s">
        <v>769</v>
      </c>
      <c r="J56" s="708" t="s">
        <v>186</v>
      </c>
      <c r="K56" s="708" t="s">
        <v>178</v>
      </c>
      <c r="L56" s="456" t="s">
        <v>137</v>
      </c>
      <c r="M56" s="170">
        <v>10000</v>
      </c>
      <c r="N56" s="163"/>
      <c r="O56" s="814" t="s">
        <v>225</v>
      </c>
      <c r="P56" s="711" t="s">
        <v>134</v>
      </c>
      <c r="Q56" s="465">
        <v>6294</v>
      </c>
      <c r="R56" s="711"/>
      <c r="S56" s="466">
        <f t="shared" si="7"/>
        <v>0.62939999999999996</v>
      </c>
      <c r="T56" s="466" t="str">
        <f t="shared" si="7"/>
        <v/>
      </c>
    </row>
    <row r="57" spans="1:20" s="69" customFormat="1" ht="17.25" customHeight="1">
      <c r="A57" s="708" t="s">
        <v>9</v>
      </c>
      <c r="B57" s="708" t="s">
        <v>9</v>
      </c>
      <c r="C57" s="708">
        <v>2012</v>
      </c>
      <c r="D57" s="379" t="s">
        <v>750</v>
      </c>
      <c r="E57" s="708" t="s">
        <v>640</v>
      </c>
      <c r="F57" s="708" t="s">
        <v>24</v>
      </c>
      <c r="G57" s="708" t="s">
        <v>13</v>
      </c>
      <c r="H57" s="708" t="s">
        <v>768</v>
      </c>
      <c r="I57" s="708" t="s">
        <v>769</v>
      </c>
      <c r="J57" s="708" t="s">
        <v>187</v>
      </c>
      <c r="K57" s="170" t="s">
        <v>776</v>
      </c>
      <c r="L57" s="170" t="s">
        <v>137</v>
      </c>
      <c r="M57" s="170">
        <v>15000</v>
      </c>
      <c r="N57" s="163"/>
      <c r="O57" s="814" t="s">
        <v>225</v>
      </c>
      <c r="P57" s="711" t="s">
        <v>134</v>
      </c>
      <c r="Q57" s="465">
        <v>19435</v>
      </c>
      <c r="R57" s="711"/>
      <c r="S57" s="466">
        <f t="shared" si="7"/>
        <v>1.2956666666666667</v>
      </c>
      <c r="T57" s="466" t="str">
        <f t="shared" si="2"/>
        <v/>
      </c>
    </row>
    <row r="58" spans="1:20" s="69" customFormat="1" ht="17.25" customHeight="1">
      <c r="A58" s="708" t="s">
        <v>9</v>
      </c>
      <c r="B58" s="708" t="s">
        <v>764</v>
      </c>
      <c r="C58" s="708">
        <v>2012</v>
      </c>
      <c r="D58" s="810" t="s">
        <v>777</v>
      </c>
      <c r="E58" s="708" t="s">
        <v>640</v>
      </c>
      <c r="F58" s="708" t="s">
        <v>24</v>
      </c>
      <c r="G58" s="708" t="s">
        <v>13</v>
      </c>
      <c r="H58" s="708" t="s">
        <v>678</v>
      </c>
      <c r="I58" s="708" t="s">
        <v>767</v>
      </c>
      <c r="J58" s="452" t="s">
        <v>173</v>
      </c>
      <c r="K58" s="708" t="s">
        <v>759</v>
      </c>
      <c r="L58" s="456" t="s">
        <v>1113</v>
      </c>
      <c r="M58" s="708">
        <v>6000</v>
      </c>
      <c r="N58" s="708"/>
      <c r="O58" s="710" t="s">
        <v>1079</v>
      </c>
      <c r="P58" s="711" t="s">
        <v>134</v>
      </c>
      <c r="Q58" s="465">
        <v>4256</v>
      </c>
      <c r="R58" s="711"/>
      <c r="S58" s="466">
        <f t="shared" si="1"/>
        <v>0.70933333333333337</v>
      </c>
      <c r="T58" s="466" t="str">
        <f t="shared" si="2"/>
        <v/>
      </c>
    </row>
    <row r="59" spans="1:20" s="69" customFormat="1" ht="17.25" customHeight="1">
      <c r="A59" s="708" t="s">
        <v>9</v>
      </c>
      <c r="B59" s="708" t="s">
        <v>9</v>
      </c>
      <c r="C59" s="708">
        <v>2012</v>
      </c>
      <c r="D59" s="810" t="s">
        <v>777</v>
      </c>
      <c r="E59" s="708" t="s">
        <v>640</v>
      </c>
      <c r="F59" s="708" t="s">
        <v>24</v>
      </c>
      <c r="G59" s="708" t="s">
        <v>13</v>
      </c>
      <c r="H59" s="708" t="s">
        <v>678</v>
      </c>
      <c r="I59" s="708" t="s">
        <v>767</v>
      </c>
      <c r="J59" s="452" t="s">
        <v>173</v>
      </c>
      <c r="K59" s="708" t="s">
        <v>178</v>
      </c>
      <c r="L59" s="456" t="s">
        <v>1113</v>
      </c>
      <c r="M59" s="708">
        <v>2000</v>
      </c>
      <c r="N59" s="708"/>
      <c r="O59" s="710" t="s">
        <v>1081</v>
      </c>
      <c r="P59" s="711" t="s">
        <v>134</v>
      </c>
      <c r="Q59" s="465">
        <v>1938</v>
      </c>
      <c r="R59" s="711"/>
      <c r="S59" s="466">
        <f t="shared" si="1"/>
        <v>0.96899999999999997</v>
      </c>
      <c r="T59" s="466" t="str">
        <f t="shared" si="2"/>
        <v/>
      </c>
    </row>
    <row r="60" spans="1:20" s="69" customFormat="1" ht="17.25" customHeight="1">
      <c r="A60" s="708" t="s">
        <v>9</v>
      </c>
      <c r="B60" s="708" t="s">
        <v>764</v>
      </c>
      <c r="C60" s="708">
        <v>2012</v>
      </c>
      <c r="D60" s="810" t="s">
        <v>777</v>
      </c>
      <c r="E60" s="708" t="s">
        <v>640</v>
      </c>
      <c r="F60" s="708" t="s">
        <v>24</v>
      </c>
      <c r="G60" s="708" t="s">
        <v>13</v>
      </c>
      <c r="H60" s="708" t="s">
        <v>678</v>
      </c>
      <c r="I60" s="708" t="s">
        <v>767</v>
      </c>
      <c r="J60" s="452" t="s">
        <v>175</v>
      </c>
      <c r="K60" s="708" t="s">
        <v>759</v>
      </c>
      <c r="L60" s="456" t="s">
        <v>1113</v>
      </c>
      <c r="M60" s="708">
        <v>6000</v>
      </c>
      <c r="N60" s="708"/>
      <c r="O60" s="710" t="s">
        <v>1290</v>
      </c>
      <c r="P60" s="711" t="s">
        <v>134</v>
      </c>
      <c r="Q60" s="465">
        <v>4368</v>
      </c>
      <c r="R60" s="711"/>
      <c r="S60" s="466">
        <f t="shared" si="1"/>
        <v>0.72799999999999998</v>
      </c>
      <c r="T60" s="466" t="str">
        <f t="shared" si="2"/>
        <v/>
      </c>
    </row>
    <row r="61" spans="1:20" s="69" customFormat="1" ht="17.25" customHeight="1">
      <c r="A61" s="708" t="s">
        <v>9</v>
      </c>
      <c r="B61" s="708" t="s">
        <v>9</v>
      </c>
      <c r="C61" s="708">
        <v>2012</v>
      </c>
      <c r="D61" s="810" t="s">
        <v>777</v>
      </c>
      <c r="E61" s="708" t="s">
        <v>640</v>
      </c>
      <c r="F61" s="708" t="s">
        <v>24</v>
      </c>
      <c r="G61" s="708" t="s">
        <v>13</v>
      </c>
      <c r="H61" s="708" t="s">
        <v>678</v>
      </c>
      <c r="I61" s="708" t="s">
        <v>767</v>
      </c>
      <c r="J61" s="452" t="s">
        <v>175</v>
      </c>
      <c r="K61" s="708" t="s">
        <v>178</v>
      </c>
      <c r="L61" s="456" t="s">
        <v>1113</v>
      </c>
      <c r="M61" s="708">
        <v>2000</v>
      </c>
      <c r="N61" s="708"/>
      <c r="O61" s="711" t="s">
        <v>1285</v>
      </c>
      <c r="P61" s="711" t="s">
        <v>134</v>
      </c>
      <c r="Q61" s="465">
        <v>1961</v>
      </c>
      <c r="R61" s="711"/>
      <c r="S61" s="466">
        <f t="shared" si="1"/>
        <v>0.98050000000000004</v>
      </c>
      <c r="T61" s="466" t="str">
        <f t="shared" si="2"/>
        <v/>
      </c>
    </row>
    <row r="62" spans="1:20" s="69" customFormat="1" ht="17.25" customHeight="1">
      <c r="A62" s="708" t="s">
        <v>9</v>
      </c>
      <c r="B62" s="708" t="s">
        <v>764</v>
      </c>
      <c r="C62" s="708">
        <v>2012</v>
      </c>
      <c r="D62" s="810" t="s">
        <v>777</v>
      </c>
      <c r="E62" s="708" t="s">
        <v>640</v>
      </c>
      <c r="F62" s="708" t="s">
        <v>24</v>
      </c>
      <c r="G62" s="708" t="s">
        <v>13</v>
      </c>
      <c r="H62" s="708" t="s">
        <v>678</v>
      </c>
      <c r="I62" s="708" t="s">
        <v>767</v>
      </c>
      <c r="J62" s="452" t="s">
        <v>176</v>
      </c>
      <c r="K62" s="708" t="s">
        <v>759</v>
      </c>
      <c r="L62" s="456" t="s">
        <v>1113</v>
      </c>
      <c r="M62" s="708">
        <v>6000</v>
      </c>
      <c r="N62" s="708"/>
      <c r="O62" s="710" t="s">
        <v>1125</v>
      </c>
      <c r="P62" s="711" t="s">
        <v>134</v>
      </c>
      <c r="Q62" s="465">
        <v>4362</v>
      </c>
      <c r="R62" s="711"/>
      <c r="S62" s="466">
        <f t="shared" si="1"/>
        <v>0.72699999999999998</v>
      </c>
      <c r="T62" s="466" t="str">
        <f t="shared" si="2"/>
        <v/>
      </c>
    </row>
    <row r="63" spans="1:20" s="69" customFormat="1" ht="17.25" customHeight="1">
      <c r="A63" s="708" t="s">
        <v>9</v>
      </c>
      <c r="B63" s="708" t="s">
        <v>9</v>
      </c>
      <c r="C63" s="708">
        <v>2012</v>
      </c>
      <c r="D63" s="810" t="s">
        <v>777</v>
      </c>
      <c r="E63" s="708" t="s">
        <v>640</v>
      </c>
      <c r="F63" s="708" t="s">
        <v>24</v>
      </c>
      <c r="G63" s="708" t="s">
        <v>13</v>
      </c>
      <c r="H63" s="708" t="s">
        <v>678</v>
      </c>
      <c r="I63" s="708" t="s">
        <v>767</v>
      </c>
      <c r="J63" s="452" t="s">
        <v>176</v>
      </c>
      <c r="K63" s="708" t="s">
        <v>178</v>
      </c>
      <c r="L63" s="456" t="s">
        <v>1113</v>
      </c>
      <c r="M63" s="708">
        <v>2000</v>
      </c>
      <c r="N63" s="708"/>
      <c r="O63" s="711" t="s">
        <v>1299</v>
      </c>
      <c r="P63" s="711" t="s">
        <v>134</v>
      </c>
      <c r="Q63" s="465">
        <v>1512</v>
      </c>
      <c r="R63" s="711"/>
      <c r="S63" s="466">
        <f t="shared" si="1"/>
        <v>0.75600000000000001</v>
      </c>
      <c r="T63" s="466" t="str">
        <f t="shared" si="2"/>
        <v/>
      </c>
    </row>
    <row r="64" spans="1:20" s="69" customFormat="1" ht="17.25" customHeight="1">
      <c r="A64" s="708" t="s">
        <v>9</v>
      </c>
      <c r="B64" s="708" t="s">
        <v>764</v>
      </c>
      <c r="C64" s="708">
        <v>2012</v>
      </c>
      <c r="D64" s="810" t="s">
        <v>777</v>
      </c>
      <c r="E64" s="708" t="s">
        <v>640</v>
      </c>
      <c r="F64" s="708" t="s">
        <v>24</v>
      </c>
      <c r="G64" s="708" t="s">
        <v>13</v>
      </c>
      <c r="H64" s="708" t="s">
        <v>678</v>
      </c>
      <c r="I64" s="708" t="s">
        <v>767</v>
      </c>
      <c r="J64" s="452" t="s">
        <v>177</v>
      </c>
      <c r="K64" s="708" t="s">
        <v>759</v>
      </c>
      <c r="L64" s="456" t="s">
        <v>1113</v>
      </c>
      <c r="M64" s="708">
        <v>3000</v>
      </c>
      <c r="N64" s="708"/>
      <c r="O64" s="710" t="s">
        <v>1080</v>
      </c>
      <c r="P64" s="711" t="s">
        <v>134</v>
      </c>
      <c r="Q64" s="465">
        <v>4292</v>
      </c>
      <c r="R64" s="711"/>
      <c r="S64" s="466">
        <f t="shared" si="1"/>
        <v>1.4306666666666668</v>
      </c>
      <c r="T64" s="466" t="str">
        <f t="shared" si="2"/>
        <v/>
      </c>
    </row>
    <row r="65" spans="1:20" s="69" customFormat="1" ht="16.5" customHeight="1">
      <c r="A65" s="708" t="s">
        <v>9</v>
      </c>
      <c r="B65" s="708" t="s">
        <v>9</v>
      </c>
      <c r="C65" s="708">
        <v>2012</v>
      </c>
      <c r="D65" s="379" t="s">
        <v>1111</v>
      </c>
      <c r="E65" s="708" t="s">
        <v>640</v>
      </c>
      <c r="F65" s="708" t="s">
        <v>778</v>
      </c>
      <c r="G65" s="708" t="s">
        <v>13</v>
      </c>
      <c r="H65" s="708" t="s">
        <v>488</v>
      </c>
      <c r="I65" s="708" t="s">
        <v>488</v>
      </c>
      <c r="J65" s="708" t="s">
        <v>173</v>
      </c>
      <c r="K65" s="708" t="s">
        <v>178</v>
      </c>
      <c r="L65" s="456" t="s">
        <v>1113</v>
      </c>
      <c r="M65" s="708">
        <v>600</v>
      </c>
      <c r="N65" s="708"/>
      <c r="O65" s="711" t="s">
        <v>1128</v>
      </c>
      <c r="P65" s="711" t="s">
        <v>134</v>
      </c>
      <c r="Q65" s="465">
        <f>390+208</f>
        <v>598</v>
      </c>
      <c r="R65" s="465"/>
      <c r="S65" s="466">
        <f t="shared" si="1"/>
        <v>0.9966666666666667</v>
      </c>
      <c r="T65" s="466" t="str">
        <f t="shared" si="2"/>
        <v/>
      </c>
    </row>
    <row r="66" spans="1:20" s="69" customFormat="1" ht="16.5" customHeight="1">
      <c r="A66" s="708" t="s">
        <v>9</v>
      </c>
      <c r="B66" s="708" t="s">
        <v>9</v>
      </c>
      <c r="C66" s="708">
        <v>2012</v>
      </c>
      <c r="D66" s="379" t="s">
        <v>1111</v>
      </c>
      <c r="E66" s="708" t="s">
        <v>640</v>
      </c>
      <c r="F66" s="708" t="s">
        <v>778</v>
      </c>
      <c r="G66" s="708" t="s">
        <v>13</v>
      </c>
      <c r="H66" s="708" t="s">
        <v>488</v>
      </c>
      <c r="I66" s="708" t="s">
        <v>488</v>
      </c>
      <c r="J66" s="708" t="s">
        <v>175</v>
      </c>
      <c r="K66" s="708" t="s">
        <v>178</v>
      </c>
      <c r="L66" s="456" t="s">
        <v>1113</v>
      </c>
      <c r="M66" s="708">
        <v>600</v>
      </c>
      <c r="N66" s="708"/>
      <c r="O66" s="711" t="s">
        <v>1129</v>
      </c>
      <c r="P66" s="711" t="s">
        <v>134</v>
      </c>
      <c r="Q66" s="465">
        <f t="shared" ref="Q66:Q68" si="8">390+208</f>
        <v>598</v>
      </c>
      <c r="R66" s="465"/>
      <c r="S66" s="466">
        <f t="shared" si="1"/>
        <v>0.9966666666666667</v>
      </c>
      <c r="T66" s="466" t="str">
        <f t="shared" si="2"/>
        <v/>
      </c>
    </row>
    <row r="67" spans="1:20" s="69" customFormat="1" ht="16.5" customHeight="1">
      <c r="A67" s="708" t="s">
        <v>9</v>
      </c>
      <c r="B67" s="708" t="s">
        <v>9</v>
      </c>
      <c r="C67" s="708">
        <v>2012</v>
      </c>
      <c r="D67" s="379" t="s">
        <v>1111</v>
      </c>
      <c r="E67" s="708" t="s">
        <v>640</v>
      </c>
      <c r="F67" s="708" t="s">
        <v>778</v>
      </c>
      <c r="G67" s="708" t="s">
        <v>13</v>
      </c>
      <c r="H67" s="708" t="s">
        <v>488</v>
      </c>
      <c r="I67" s="708" t="s">
        <v>488</v>
      </c>
      <c r="J67" s="708" t="s">
        <v>177</v>
      </c>
      <c r="K67" s="708" t="s">
        <v>178</v>
      </c>
      <c r="L67" s="456" t="s">
        <v>1113</v>
      </c>
      <c r="M67" s="708">
        <v>600</v>
      </c>
      <c r="N67" s="163"/>
      <c r="O67" s="812" t="s">
        <v>1423</v>
      </c>
      <c r="P67" s="711" t="s">
        <v>134</v>
      </c>
      <c r="Q67" s="465">
        <f t="shared" si="8"/>
        <v>598</v>
      </c>
      <c r="R67" s="465"/>
      <c r="S67" s="466">
        <f t="shared" si="1"/>
        <v>0.9966666666666667</v>
      </c>
      <c r="T67" s="466" t="str">
        <f t="shared" si="2"/>
        <v/>
      </c>
    </row>
    <row r="68" spans="1:20" s="69" customFormat="1" ht="16.5" customHeight="1">
      <c r="A68" s="708" t="s">
        <v>9</v>
      </c>
      <c r="B68" s="708" t="s">
        <v>9</v>
      </c>
      <c r="C68" s="708">
        <v>2012</v>
      </c>
      <c r="D68" s="379" t="s">
        <v>1111</v>
      </c>
      <c r="E68" s="708" t="s">
        <v>640</v>
      </c>
      <c r="F68" s="708" t="s">
        <v>778</v>
      </c>
      <c r="G68" s="708" t="s">
        <v>13</v>
      </c>
      <c r="H68" s="708" t="s">
        <v>488</v>
      </c>
      <c r="I68" s="708" t="s">
        <v>488</v>
      </c>
      <c r="J68" s="708" t="s">
        <v>176</v>
      </c>
      <c r="K68" s="708" t="s">
        <v>178</v>
      </c>
      <c r="L68" s="456" t="s">
        <v>1113</v>
      </c>
      <c r="M68" s="708">
        <v>600</v>
      </c>
      <c r="N68" s="163"/>
      <c r="O68" s="814" t="s">
        <v>1424</v>
      </c>
      <c r="P68" s="711" t="s">
        <v>134</v>
      </c>
      <c r="Q68" s="465">
        <f t="shared" si="8"/>
        <v>598</v>
      </c>
      <c r="R68" s="465"/>
      <c r="S68" s="466">
        <f t="shared" si="1"/>
        <v>0.9966666666666667</v>
      </c>
      <c r="T68" s="466" t="str">
        <f t="shared" si="2"/>
        <v/>
      </c>
    </row>
    <row r="69" spans="1:20" ht="17.25" customHeight="1">
      <c r="A69" s="171" t="s">
        <v>9</v>
      </c>
      <c r="B69" s="171" t="s">
        <v>758</v>
      </c>
      <c r="C69" s="171">
        <v>2012</v>
      </c>
      <c r="D69" s="380" t="s">
        <v>641</v>
      </c>
      <c r="E69" s="171" t="s">
        <v>640</v>
      </c>
      <c r="F69" s="171" t="s">
        <v>26</v>
      </c>
      <c r="G69" s="171" t="s">
        <v>13</v>
      </c>
      <c r="H69" s="171" t="s">
        <v>488</v>
      </c>
      <c r="I69" s="171" t="s">
        <v>779</v>
      </c>
      <c r="J69" s="452" t="s">
        <v>173</v>
      </c>
      <c r="K69" s="171" t="s">
        <v>759</v>
      </c>
      <c r="L69" s="529" t="s">
        <v>1113</v>
      </c>
      <c r="M69" s="171">
        <v>5200</v>
      </c>
      <c r="N69" s="171"/>
      <c r="O69" s="813" t="s">
        <v>1079</v>
      </c>
      <c r="P69" s="216" t="s">
        <v>134</v>
      </c>
      <c r="Q69" s="453">
        <v>2959</v>
      </c>
      <c r="R69" s="216"/>
      <c r="S69" s="454">
        <f t="shared" si="1"/>
        <v>0.56903846153846149</v>
      </c>
      <c r="T69" s="454" t="str">
        <f t="shared" si="2"/>
        <v/>
      </c>
    </row>
    <row r="70" spans="1:20" ht="17.25" customHeight="1">
      <c r="A70" s="171" t="s">
        <v>9</v>
      </c>
      <c r="B70" s="171" t="s">
        <v>9</v>
      </c>
      <c r="C70" s="171">
        <v>2012</v>
      </c>
      <c r="D70" s="380" t="s">
        <v>641</v>
      </c>
      <c r="E70" s="171" t="s">
        <v>640</v>
      </c>
      <c r="F70" s="171" t="s">
        <v>26</v>
      </c>
      <c r="G70" s="171" t="s">
        <v>13</v>
      </c>
      <c r="H70" s="171" t="s">
        <v>488</v>
      </c>
      <c r="I70" s="171" t="s">
        <v>779</v>
      </c>
      <c r="J70" s="452" t="s">
        <v>173</v>
      </c>
      <c r="K70" s="171" t="s">
        <v>178</v>
      </c>
      <c r="L70" s="529" t="s">
        <v>1113</v>
      </c>
      <c r="M70" s="171">
        <v>2000</v>
      </c>
      <c r="N70" s="171"/>
      <c r="O70" s="463" t="s">
        <v>1081</v>
      </c>
      <c r="P70" s="216" t="s">
        <v>134</v>
      </c>
      <c r="Q70" s="453">
        <v>2652</v>
      </c>
      <c r="R70" s="216"/>
      <c r="S70" s="454">
        <f t="shared" ref="S70:S128" si="9">IF(ISBLANK(Q70),"",Q70/M70)</f>
        <v>1.3260000000000001</v>
      </c>
      <c r="T70" s="454" t="str">
        <f t="shared" ref="T70:T128" si="10">IF(ISBLANK(R70),"",R70/N70)</f>
        <v/>
      </c>
    </row>
    <row r="71" spans="1:20" ht="17.25" customHeight="1">
      <c r="A71" s="171" t="s">
        <v>9</v>
      </c>
      <c r="B71" s="171" t="s">
        <v>758</v>
      </c>
      <c r="C71" s="171">
        <v>2012</v>
      </c>
      <c r="D71" s="380" t="s">
        <v>641</v>
      </c>
      <c r="E71" s="171" t="s">
        <v>640</v>
      </c>
      <c r="F71" s="171" t="s">
        <v>26</v>
      </c>
      <c r="G71" s="171" t="s">
        <v>13</v>
      </c>
      <c r="H71" s="171" t="s">
        <v>488</v>
      </c>
      <c r="I71" s="171" t="s">
        <v>779</v>
      </c>
      <c r="J71" s="452" t="s">
        <v>175</v>
      </c>
      <c r="K71" s="171" t="s">
        <v>759</v>
      </c>
      <c r="L71" s="529" t="s">
        <v>1113</v>
      </c>
      <c r="M71" s="171">
        <v>5200</v>
      </c>
      <c r="N71" s="171"/>
      <c r="O71" s="463" t="s">
        <v>1290</v>
      </c>
      <c r="P71" s="216" t="s">
        <v>134</v>
      </c>
      <c r="Q71" s="453">
        <v>2966</v>
      </c>
      <c r="R71" s="216"/>
      <c r="S71" s="454">
        <f t="shared" si="9"/>
        <v>0.57038461538461538</v>
      </c>
      <c r="T71" s="454" t="str">
        <f t="shared" si="10"/>
        <v/>
      </c>
    </row>
    <row r="72" spans="1:20" ht="17.25" customHeight="1">
      <c r="A72" s="171" t="s">
        <v>9</v>
      </c>
      <c r="B72" s="171" t="s">
        <v>9</v>
      </c>
      <c r="C72" s="171">
        <v>2012</v>
      </c>
      <c r="D72" s="380" t="s">
        <v>641</v>
      </c>
      <c r="E72" s="171" t="s">
        <v>640</v>
      </c>
      <c r="F72" s="171" t="s">
        <v>26</v>
      </c>
      <c r="G72" s="171" t="s">
        <v>13</v>
      </c>
      <c r="H72" s="171" t="s">
        <v>488</v>
      </c>
      <c r="I72" s="171" t="s">
        <v>779</v>
      </c>
      <c r="J72" s="452" t="s">
        <v>175</v>
      </c>
      <c r="K72" s="171" t="s">
        <v>178</v>
      </c>
      <c r="L72" s="529" t="s">
        <v>1113</v>
      </c>
      <c r="M72" s="171">
        <v>2000</v>
      </c>
      <c r="N72" s="171"/>
      <c r="O72" s="216" t="s">
        <v>1295</v>
      </c>
      <c r="P72" s="216" t="s">
        <v>134</v>
      </c>
      <c r="Q72" s="453">
        <v>2659</v>
      </c>
      <c r="R72" s="216"/>
      <c r="S72" s="454">
        <f t="shared" si="9"/>
        <v>1.3294999999999999</v>
      </c>
      <c r="T72" s="454" t="str">
        <f t="shared" si="10"/>
        <v/>
      </c>
    </row>
    <row r="73" spans="1:20" ht="17.25" customHeight="1">
      <c r="A73" s="171" t="s">
        <v>9</v>
      </c>
      <c r="B73" s="171" t="s">
        <v>758</v>
      </c>
      <c r="C73" s="171">
        <v>2012</v>
      </c>
      <c r="D73" s="380" t="s">
        <v>641</v>
      </c>
      <c r="E73" s="171" t="s">
        <v>640</v>
      </c>
      <c r="F73" s="171" t="s">
        <v>26</v>
      </c>
      <c r="G73" s="171" t="s">
        <v>13</v>
      </c>
      <c r="H73" s="171" t="s">
        <v>488</v>
      </c>
      <c r="I73" s="171" t="s">
        <v>779</v>
      </c>
      <c r="J73" s="452" t="s">
        <v>176</v>
      </c>
      <c r="K73" s="171" t="s">
        <v>759</v>
      </c>
      <c r="L73" s="529" t="s">
        <v>1113</v>
      </c>
      <c r="M73" s="171">
        <v>5200</v>
      </c>
      <c r="N73" s="171"/>
      <c r="O73" s="463" t="s">
        <v>1078</v>
      </c>
      <c r="P73" s="216" t="s">
        <v>134</v>
      </c>
      <c r="Q73" s="453">
        <v>2962</v>
      </c>
      <c r="R73" s="216"/>
      <c r="S73" s="454">
        <f t="shared" si="9"/>
        <v>0.56961538461538463</v>
      </c>
      <c r="T73" s="454" t="str">
        <f t="shared" si="10"/>
        <v/>
      </c>
    </row>
    <row r="74" spans="1:20" ht="17.25" customHeight="1">
      <c r="A74" s="171" t="s">
        <v>9</v>
      </c>
      <c r="B74" s="171" t="s">
        <v>9</v>
      </c>
      <c r="C74" s="171">
        <v>2012</v>
      </c>
      <c r="D74" s="380" t="s">
        <v>641</v>
      </c>
      <c r="E74" s="171" t="s">
        <v>640</v>
      </c>
      <c r="F74" s="171" t="s">
        <v>26</v>
      </c>
      <c r="G74" s="171" t="s">
        <v>13</v>
      </c>
      <c r="H74" s="171" t="s">
        <v>488</v>
      </c>
      <c r="I74" s="171" t="s">
        <v>779</v>
      </c>
      <c r="J74" s="452" t="s">
        <v>176</v>
      </c>
      <c r="K74" s="171" t="s">
        <v>178</v>
      </c>
      <c r="L74" s="529" t="s">
        <v>1113</v>
      </c>
      <c r="M74" s="171">
        <v>2000</v>
      </c>
      <c r="N74" s="171"/>
      <c r="O74" s="216" t="s">
        <v>1290</v>
      </c>
      <c r="P74" s="216" t="s">
        <v>134</v>
      </c>
      <c r="Q74" s="453">
        <v>2463</v>
      </c>
      <c r="R74" s="216"/>
      <c r="S74" s="454">
        <f t="shared" si="9"/>
        <v>1.2315</v>
      </c>
      <c r="T74" s="454" t="str">
        <f t="shared" si="10"/>
        <v/>
      </c>
    </row>
    <row r="75" spans="1:20" ht="17.25" customHeight="1">
      <c r="A75" s="171" t="s">
        <v>9</v>
      </c>
      <c r="B75" s="171" t="s">
        <v>758</v>
      </c>
      <c r="C75" s="171">
        <v>2012</v>
      </c>
      <c r="D75" s="380" t="s">
        <v>641</v>
      </c>
      <c r="E75" s="171" t="s">
        <v>640</v>
      </c>
      <c r="F75" s="171" t="s">
        <v>26</v>
      </c>
      <c r="G75" s="171" t="s">
        <v>13</v>
      </c>
      <c r="H75" s="171" t="s">
        <v>488</v>
      </c>
      <c r="I75" s="171" t="s">
        <v>779</v>
      </c>
      <c r="J75" s="452" t="s">
        <v>177</v>
      </c>
      <c r="K75" s="171" t="s">
        <v>759</v>
      </c>
      <c r="L75" s="529" t="s">
        <v>1113</v>
      </c>
      <c r="M75" s="171">
        <v>5200</v>
      </c>
      <c r="N75" s="171"/>
      <c r="O75" s="463" t="s">
        <v>1075</v>
      </c>
      <c r="P75" s="216" t="s">
        <v>134</v>
      </c>
      <c r="Q75" s="453">
        <v>2965</v>
      </c>
      <c r="R75" s="216"/>
      <c r="S75" s="454">
        <f t="shared" si="9"/>
        <v>0.57019230769230766</v>
      </c>
      <c r="T75" s="454" t="str">
        <f t="shared" si="10"/>
        <v/>
      </c>
    </row>
    <row r="76" spans="1:20" ht="17.25" customHeight="1">
      <c r="A76" s="171" t="s">
        <v>9</v>
      </c>
      <c r="B76" s="171" t="s">
        <v>9</v>
      </c>
      <c r="C76" s="171">
        <v>2012</v>
      </c>
      <c r="D76" s="380" t="s">
        <v>641</v>
      </c>
      <c r="E76" s="171" t="s">
        <v>640</v>
      </c>
      <c r="F76" s="171" t="s">
        <v>26</v>
      </c>
      <c r="G76" s="171" t="s">
        <v>13</v>
      </c>
      <c r="H76" s="171" t="s">
        <v>488</v>
      </c>
      <c r="I76" s="171" t="s">
        <v>779</v>
      </c>
      <c r="J76" s="452" t="s">
        <v>177</v>
      </c>
      <c r="K76" s="171" t="s">
        <v>178</v>
      </c>
      <c r="L76" s="529" t="s">
        <v>1113</v>
      </c>
      <c r="M76" s="171">
        <v>2000</v>
      </c>
      <c r="N76" s="171"/>
      <c r="O76" s="216" t="s">
        <v>1073</v>
      </c>
      <c r="P76" s="216" t="s">
        <v>134</v>
      </c>
      <c r="Q76" s="453">
        <v>2658</v>
      </c>
      <c r="R76" s="216"/>
      <c r="S76" s="454">
        <f t="shared" si="9"/>
        <v>1.329</v>
      </c>
      <c r="T76" s="454" t="str">
        <f t="shared" si="10"/>
        <v/>
      </c>
    </row>
    <row r="77" spans="1:20" ht="17.25" customHeight="1">
      <c r="A77" s="171" t="s">
        <v>9</v>
      </c>
      <c r="B77" s="171" t="s">
        <v>9</v>
      </c>
      <c r="C77" s="171">
        <v>2012</v>
      </c>
      <c r="D77" s="380" t="s">
        <v>149</v>
      </c>
      <c r="E77" s="171" t="s">
        <v>640</v>
      </c>
      <c r="F77" s="171" t="s">
        <v>26</v>
      </c>
      <c r="G77" s="171" t="s">
        <v>13</v>
      </c>
      <c r="H77" s="171" t="s">
        <v>488</v>
      </c>
      <c r="I77" s="171" t="s">
        <v>780</v>
      </c>
      <c r="J77" s="452" t="s">
        <v>173</v>
      </c>
      <c r="K77" s="171" t="s">
        <v>765</v>
      </c>
      <c r="L77" s="529" t="s">
        <v>1113</v>
      </c>
      <c r="M77" s="171">
        <v>2100</v>
      </c>
      <c r="N77" s="171"/>
      <c r="O77" s="463" t="s">
        <v>1075</v>
      </c>
      <c r="P77" s="216" t="s">
        <v>134</v>
      </c>
      <c r="Q77" s="453">
        <v>2190</v>
      </c>
      <c r="R77" s="216"/>
      <c r="S77" s="454">
        <f t="shared" si="9"/>
        <v>1.0428571428571429</v>
      </c>
      <c r="T77" s="454" t="str">
        <f t="shared" si="10"/>
        <v/>
      </c>
    </row>
    <row r="78" spans="1:20" ht="17.25" customHeight="1">
      <c r="A78" s="171" t="s">
        <v>9</v>
      </c>
      <c r="B78" s="171" t="s">
        <v>9</v>
      </c>
      <c r="C78" s="171">
        <v>2012</v>
      </c>
      <c r="D78" s="380" t="s">
        <v>149</v>
      </c>
      <c r="E78" s="171" t="s">
        <v>640</v>
      </c>
      <c r="F78" s="171" t="s">
        <v>26</v>
      </c>
      <c r="G78" s="171" t="s">
        <v>13</v>
      </c>
      <c r="H78" s="171" t="s">
        <v>488</v>
      </c>
      <c r="I78" s="171" t="s">
        <v>780</v>
      </c>
      <c r="J78" s="452" t="s">
        <v>173</v>
      </c>
      <c r="K78" s="171" t="s">
        <v>178</v>
      </c>
      <c r="L78" s="529" t="s">
        <v>1113</v>
      </c>
      <c r="M78" s="171">
        <v>600</v>
      </c>
      <c r="N78" s="171"/>
      <c r="O78" s="216" t="s">
        <v>1300</v>
      </c>
      <c r="P78" s="216" t="s">
        <v>134</v>
      </c>
      <c r="Q78" s="453">
        <v>811</v>
      </c>
      <c r="R78" s="216"/>
      <c r="S78" s="454">
        <f t="shared" si="9"/>
        <v>1.3516666666666666</v>
      </c>
      <c r="T78" s="454" t="str">
        <f t="shared" si="10"/>
        <v/>
      </c>
    </row>
    <row r="79" spans="1:20" ht="17.25" customHeight="1">
      <c r="A79" s="171" t="s">
        <v>9</v>
      </c>
      <c r="B79" s="171" t="s">
        <v>9</v>
      </c>
      <c r="C79" s="171">
        <v>2012</v>
      </c>
      <c r="D79" s="380" t="s">
        <v>149</v>
      </c>
      <c r="E79" s="171" t="s">
        <v>640</v>
      </c>
      <c r="F79" s="171" t="s">
        <v>26</v>
      </c>
      <c r="G79" s="171" t="s">
        <v>13</v>
      </c>
      <c r="H79" s="171" t="s">
        <v>488</v>
      </c>
      <c r="I79" s="171" t="s">
        <v>780</v>
      </c>
      <c r="J79" s="452" t="s">
        <v>175</v>
      </c>
      <c r="K79" s="171" t="s">
        <v>765</v>
      </c>
      <c r="L79" s="529" t="s">
        <v>1113</v>
      </c>
      <c r="M79" s="171">
        <v>2100</v>
      </c>
      <c r="N79" s="171"/>
      <c r="O79" s="463" t="s">
        <v>1113</v>
      </c>
      <c r="P79" s="216" t="s">
        <v>134</v>
      </c>
      <c r="Q79" s="453">
        <v>2190</v>
      </c>
      <c r="R79" s="216"/>
      <c r="S79" s="454">
        <f t="shared" si="9"/>
        <v>1.0428571428571429</v>
      </c>
      <c r="T79" s="454" t="str">
        <f t="shared" si="10"/>
        <v/>
      </c>
    </row>
    <row r="80" spans="1:20" ht="17.25" customHeight="1">
      <c r="A80" s="171" t="s">
        <v>9</v>
      </c>
      <c r="B80" s="171" t="s">
        <v>9</v>
      </c>
      <c r="C80" s="171">
        <v>2012</v>
      </c>
      <c r="D80" s="380" t="s">
        <v>149</v>
      </c>
      <c r="E80" s="171" t="s">
        <v>640</v>
      </c>
      <c r="F80" s="171" t="s">
        <v>26</v>
      </c>
      <c r="G80" s="171" t="s">
        <v>13</v>
      </c>
      <c r="H80" s="171" t="s">
        <v>488</v>
      </c>
      <c r="I80" s="171" t="s">
        <v>780</v>
      </c>
      <c r="J80" s="452" t="s">
        <v>175</v>
      </c>
      <c r="K80" s="171" t="s">
        <v>178</v>
      </c>
      <c r="L80" s="529" t="s">
        <v>1113</v>
      </c>
      <c r="M80" s="171">
        <v>600</v>
      </c>
      <c r="N80" s="171"/>
      <c r="O80" s="216" t="s">
        <v>1301</v>
      </c>
      <c r="P80" s="216" t="s">
        <v>134</v>
      </c>
      <c r="Q80" s="453">
        <v>811</v>
      </c>
      <c r="R80" s="216"/>
      <c r="S80" s="454">
        <f t="shared" si="9"/>
        <v>1.3516666666666666</v>
      </c>
      <c r="T80" s="454" t="str">
        <f t="shared" si="10"/>
        <v/>
      </c>
    </row>
    <row r="81" spans="1:20" ht="17.25" customHeight="1">
      <c r="A81" s="171" t="s">
        <v>9</v>
      </c>
      <c r="B81" s="171" t="s">
        <v>9</v>
      </c>
      <c r="C81" s="171">
        <v>2012</v>
      </c>
      <c r="D81" s="380" t="s">
        <v>149</v>
      </c>
      <c r="E81" s="171" t="s">
        <v>640</v>
      </c>
      <c r="F81" s="171" t="s">
        <v>26</v>
      </c>
      <c r="G81" s="171" t="s">
        <v>13</v>
      </c>
      <c r="H81" s="171" t="s">
        <v>488</v>
      </c>
      <c r="I81" s="171" t="s">
        <v>780</v>
      </c>
      <c r="J81" s="452" t="s">
        <v>176</v>
      </c>
      <c r="K81" s="171" t="s">
        <v>178</v>
      </c>
      <c r="L81" s="529" t="s">
        <v>1113</v>
      </c>
      <c r="M81" s="171">
        <v>600</v>
      </c>
      <c r="N81" s="171"/>
      <c r="O81" s="216" t="s">
        <v>1302</v>
      </c>
      <c r="P81" s="216" t="s">
        <v>134</v>
      </c>
      <c r="Q81" s="453">
        <v>808</v>
      </c>
      <c r="R81" s="216"/>
      <c r="S81" s="454">
        <f t="shared" si="9"/>
        <v>1.3466666666666667</v>
      </c>
      <c r="T81" s="454" t="str">
        <f t="shared" si="10"/>
        <v/>
      </c>
    </row>
    <row r="82" spans="1:20" ht="17.25" customHeight="1">
      <c r="A82" s="171" t="s">
        <v>9</v>
      </c>
      <c r="B82" s="171" t="s">
        <v>9</v>
      </c>
      <c r="C82" s="171">
        <v>2012</v>
      </c>
      <c r="D82" s="380" t="s">
        <v>149</v>
      </c>
      <c r="E82" s="171" t="s">
        <v>640</v>
      </c>
      <c r="F82" s="171" t="s">
        <v>26</v>
      </c>
      <c r="G82" s="171" t="s">
        <v>13</v>
      </c>
      <c r="H82" s="171" t="s">
        <v>488</v>
      </c>
      <c r="I82" s="171" t="s">
        <v>780</v>
      </c>
      <c r="J82" s="452" t="s">
        <v>177</v>
      </c>
      <c r="K82" s="171" t="s">
        <v>178</v>
      </c>
      <c r="L82" s="529" t="s">
        <v>1113</v>
      </c>
      <c r="M82" s="171">
        <v>600</v>
      </c>
      <c r="N82" s="171"/>
      <c r="O82" s="216" t="s">
        <v>1303</v>
      </c>
      <c r="P82" s="216" t="s">
        <v>134</v>
      </c>
      <c r="Q82" s="453">
        <v>808</v>
      </c>
      <c r="R82" s="216"/>
      <c r="S82" s="454">
        <f t="shared" si="9"/>
        <v>1.3466666666666667</v>
      </c>
      <c r="T82" s="454" t="str">
        <f t="shared" si="10"/>
        <v/>
      </c>
    </row>
    <row r="83" spans="1:20" ht="17.25" customHeight="1">
      <c r="A83" s="171" t="s">
        <v>9</v>
      </c>
      <c r="B83" s="171" t="s">
        <v>9</v>
      </c>
      <c r="C83" s="171">
        <v>2012</v>
      </c>
      <c r="D83" s="380" t="s">
        <v>149</v>
      </c>
      <c r="E83" s="171" t="s">
        <v>640</v>
      </c>
      <c r="F83" s="171" t="s">
        <v>26</v>
      </c>
      <c r="G83" s="171" t="s">
        <v>13</v>
      </c>
      <c r="H83" s="171" t="s">
        <v>488</v>
      </c>
      <c r="I83" s="171" t="s">
        <v>637</v>
      </c>
      <c r="J83" s="452" t="s">
        <v>173</v>
      </c>
      <c r="K83" s="171" t="s">
        <v>765</v>
      </c>
      <c r="L83" s="529" t="s">
        <v>1113</v>
      </c>
      <c r="M83" s="171">
        <v>2100</v>
      </c>
      <c r="N83" s="171"/>
      <c r="O83" s="463" t="s">
        <v>1075</v>
      </c>
      <c r="P83" s="216" t="s">
        <v>134</v>
      </c>
      <c r="Q83" s="453">
        <f>1026+447</f>
        <v>1473</v>
      </c>
      <c r="R83" s="216"/>
      <c r="S83" s="454">
        <f t="shared" si="9"/>
        <v>0.7014285714285714</v>
      </c>
      <c r="T83" s="454" t="str">
        <f t="shared" si="10"/>
        <v/>
      </c>
    </row>
    <row r="84" spans="1:20" ht="17.25" customHeight="1">
      <c r="A84" s="171" t="s">
        <v>9</v>
      </c>
      <c r="B84" s="171" t="s">
        <v>9</v>
      </c>
      <c r="C84" s="171">
        <v>2012</v>
      </c>
      <c r="D84" s="380" t="s">
        <v>149</v>
      </c>
      <c r="E84" s="171" t="s">
        <v>640</v>
      </c>
      <c r="F84" s="171" t="s">
        <v>26</v>
      </c>
      <c r="G84" s="171" t="s">
        <v>13</v>
      </c>
      <c r="H84" s="171" t="s">
        <v>488</v>
      </c>
      <c r="I84" s="171" t="s">
        <v>637</v>
      </c>
      <c r="J84" s="452" t="s">
        <v>173</v>
      </c>
      <c r="K84" s="171" t="s">
        <v>178</v>
      </c>
      <c r="L84" s="529" t="s">
        <v>1113</v>
      </c>
      <c r="M84" s="171">
        <v>300</v>
      </c>
      <c r="N84" s="171"/>
      <c r="O84" s="216" t="s">
        <v>1284</v>
      </c>
      <c r="P84" s="216" t="s">
        <v>134</v>
      </c>
      <c r="Q84" s="453">
        <v>321</v>
      </c>
      <c r="R84" s="216"/>
      <c r="S84" s="454">
        <f t="shared" si="9"/>
        <v>1.07</v>
      </c>
      <c r="T84" s="454" t="str">
        <f t="shared" si="10"/>
        <v/>
      </c>
    </row>
    <row r="85" spans="1:20" ht="17.25" customHeight="1">
      <c r="A85" s="171" t="s">
        <v>9</v>
      </c>
      <c r="B85" s="171" t="s">
        <v>9</v>
      </c>
      <c r="C85" s="171">
        <v>2012</v>
      </c>
      <c r="D85" s="380" t="s">
        <v>149</v>
      </c>
      <c r="E85" s="171" t="s">
        <v>640</v>
      </c>
      <c r="F85" s="171" t="s">
        <v>26</v>
      </c>
      <c r="G85" s="171" t="s">
        <v>13</v>
      </c>
      <c r="H85" s="171" t="s">
        <v>488</v>
      </c>
      <c r="I85" s="171" t="s">
        <v>637</v>
      </c>
      <c r="J85" s="452" t="s">
        <v>175</v>
      </c>
      <c r="K85" s="171" t="s">
        <v>765</v>
      </c>
      <c r="L85" s="529" t="s">
        <v>1113</v>
      </c>
      <c r="M85" s="171">
        <v>2100</v>
      </c>
      <c r="N85" s="171"/>
      <c r="O85" s="463" t="s">
        <v>1125</v>
      </c>
      <c r="P85" s="216" t="s">
        <v>134</v>
      </c>
      <c r="Q85" s="453">
        <f>1026+447</f>
        <v>1473</v>
      </c>
      <c r="R85" s="216"/>
      <c r="S85" s="454">
        <f t="shared" si="9"/>
        <v>0.7014285714285714</v>
      </c>
      <c r="T85" s="454" t="str">
        <f t="shared" si="10"/>
        <v/>
      </c>
    </row>
    <row r="86" spans="1:20" ht="17.25" customHeight="1">
      <c r="A86" s="171" t="s">
        <v>9</v>
      </c>
      <c r="B86" s="171" t="s">
        <v>9</v>
      </c>
      <c r="C86" s="171">
        <v>2012</v>
      </c>
      <c r="D86" s="380" t="s">
        <v>149</v>
      </c>
      <c r="E86" s="171" t="s">
        <v>640</v>
      </c>
      <c r="F86" s="171" t="s">
        <v>26</v>
      </c>
      <c r="G86" s="171" t="s">
        <v>13</v>
      </c>
      <c r="H86" s="171" t="s">
        <v>488</v>
      </c>
      <c r="I86" s="171" t="s">
        <v>637</v>
      </c>
      <c r="J86" s="452" t="s">
        <v>175</v>
      </c>
      <c r="K86" s="171" t="s">
        <v>178</v>
      </c>
      <c r="L86" s="529" t="s">
        <v>1113</v>
      </c>
      <c r="M86" s="171">
        <v>300</v>
      </c>
      <c r="N86" s="171"/>
      <c r="O86" s="463" t="s">
        <v>1310</v>
      </c>
      <c r="P86" s="216" t="s">
        <v>134</v>
      </c>
      <c r="Q86" s="453">
        <v>321</v>
      </c>
      <c r="R86" s="216"/>
      <c r="S86" s="454">
        <f t="shared" si="9"/>
        <v>1.07</v>
      </c>
      <c r="T86" s="454" t="str">
        <f t="shared" si="10"/>
        <v/>
      </c>
    </row>
    <row r="87" spans="1:20" ht="17.25" customHeight="1">
      <c r="A87" s="171" t="s">
        <v>9</v>
      </c>
      <c r="B87" s="171" t="s">
        <v>9</v>
      </c>
      <c r="C87" s="171">
        <v>2012</v>
      </c>
      <c r="D87" s="380" t="s">
        <v>149</v>
      </c>
      <c r="E87" s="171" t="s">
        <v>640</v>
      </c>
      <c r="F87" s="171" t="s">
        <v>26</v>
      </c>
      <c r="G87" s="171" t="s">
        <v>13</v>
      </c>
      <c r="H87" s="171" t="s">
        <v>488</v>
      </c>
      <c r="I87" s="171" t="s">
        <v>637</v>
      </c>
      <c r="J87" s="452" t="s">
        <v>176</v>
      </c>
      <c r="K87" s="171" t="s">
        <v>178</v>
      </c>
      <c r="L87" s="529" t="s">
        <v>1113</v>
      </c>
      <c r="M87" s="171">
        <v>300</v>
      </c>
      <c r="N87" s="171"/>
      <c r="O87" s="463" t="s">
        <v>1309</v>
      </c>
      <c r="P87" s="216" t="s">
        <v>134</v>
      </c>
      <c r="Q87" s="453">
        <v>320</v>
      </c>
      <c r="R87" s="216"/>
      <c r="S87" s="454">
        <f t="shared" si="9"/>
        <v>1.0666666666666667</v>
      </c>
      <c r="T87" s="454" t="str">
        <f t="shared" si="10"/>
        <v/>
      </c>
    </row>
    <row r="88" spans="1:20" ht="17.25" customHeight="1">
      <c r="A88" s="171" t="s">
        <v>9</v>
      </c>
      <c r="B88" s="171" t="s">
        <v>9</v>
      </c>
      <c r="C88" s="171">
        <v>2012</v>
      </c>
      <c r="D88" s="380" t="s">
        <v>149</v>
      </c>
      <c r="E88" s="171" t="s">
        <v>640</v>
      </c>
      <c r="F88" s="171" t="s">
        <v>26</v>
      </c>
      <c r="G88" s="171" t="s">
        <v>13</v>
      </c>
      <c r="H88" s="171" t="s">
        <v>488</v>
      </c>
      <c r="I88" s="171" t="s">
        <v>637</v>
      </c>
      <c r="J88" s="452" t="s">
        <v>177</v>
      </c>
      <c r="K88" s="171" t="s">
        <v>178</v>
      </c>
      <c r="L88" s="529" t="s">
        <v>1113</v>
      </c>
      <c r="M88" s="171">
        <v>300</v>
      </c>
      <c r="N88" s="171"/>
      <c r="O88" s="463" t="s">
        <v>1308</v>
      </c>
      <c r="P88" s="216" t="s">
        <v>134</v>
      </c>
      <c r="Q88" s="453">
        <v>320</v>
      </c>
      <c r="R88" s="216"/>
      <c r="S88" s="454">
        <f t="shared" si="9"/>
        <v>1.0666666666666667</v>
      </c>
      <c r="T88" s="454" t="str">
        <f t="shared" si="10"/>
        <v/>
      </c>
    </row>
    <row r="89" spans="1:20" ht="17.25" customHeight="1">
      <c r="A89" s="171" t="s">
        <v>9</v>
      </c>
      <c r="B89" s="164" t="s">
        <v>758</v>
      </c>
      <c r="C89" s="171">
        <v>2012</v>
      </c>
      <c r="D89" s="381" t="s">
        <v>659</v>
      </c>
      <c r="E89" s="171" t="s">
        <v>642</v>
      </c>
      <c r="F89" s="171" t="s">
        <v>26</v>
      </c>
      <c r="G89" s="171" t="s">
        <v>13</v>
      </c>
      <c r="H89" s="171" t="s">
        <v>488</v>
      </c>
      <c r="I89" s="171" t="s">
        <v>488</v>
      </c>
      <c r="J89" s="452" t="s">
        <v>173</v>
      </c>
      <c r="K89" s="171" t="s">
        <v>765</v>
      </c>
      <c r="L89" s="529" t="s">
        <v>1113</v>
      </c>
      <c r="M89" s="171">
        <v>1500</v>
      </c>
      <c r="N89" s="171"/>
      <c r="O89" s="463" t="s">
        <v>1081</v>
      </c>
      <c r="P89" s="216" t="s">
        <v>134</v>
      </c>
      <c r="Q89" s="453">
        <f>957+983</f>
        <v>1940</v>
      </c>
      <c r="R89" s="216"/>
      <c r="S89" s="454">
        <f t="shared" si="9"/>
        <v>1.2933333333333332</v>
      </c>
      <c r="T89" s="454" t="str">
        <f t="shared" si="10"/>
        <v/>
      </c>
    </row>
    <row r="90" spans="1:20" ht="17.25" customHeight="1">
      <c r="A90" s="171" t="s">
        <v>9</v>
      </c>
      <c r="B90" s="164" t="s">
        <v>764</v>
      </c>
      <c r="C90" s="171">
        <v>2012</v>
      </c>
      <c r="D90" s="381" t="s">
        <v>659</v>
      </c>
      <c r="E90" s="171" t="s">
        <v>642</v>
      </c>
      <c r="F90" s="171" t="s">
        <v>26</v>
      </c>
      <c r="G90" s="171" t="s">
        <v>13</v>
      </c>
      <c r="H90" s="171" t="s">
        <v>488</v>
      </c>
      <c r="I90" s="171" t="s">
        <v>488</v>
      </c>
      <c r="J90" s="452" t="s">
        <v>173</v>
      </c>
      <c r="K90" s="171" t="s">
        <v>178</v>
      </c>
      <c r="L90" s="529" t="s">
        <v>1113</v>
      </c>
      <c r="M90" s="164">
        <v>200</v>
      </c>
      <c r="N90" s="171"/>
      <c r="O90" s="216" t="s">
        <v>1078</v>
      </c>
      <c r="P90" s="216" t="s">
        <v>134</v>
      </c>
      <c r="Q90" s="453">
        <v>527</v>
      </c>
      <c r="R90" s="216"/>
      <c r="S90" s="454">
        <f t="shared" si="9"/>
        <v>2.6349999999999998</v>
      </c>
      <c r="T90" s="454" t="str">
        <f t="shared" si="10"/>
        <v/>
      </c>
    </row>
    <row r="91" spans="1:20" ht="17.25" customHeight="1">
      <c r="A91" s="171" t="s">
        <v>9</v>
      </c>
      <c r="B91" s="164" t="s">
        <v>758</v>
      </c>
      <c r="C91" s="171">
        <v>2012</v>
      </c>
      <c r="D91" s="381" t="s">
        <v>659</v>
      </c>
      <c r="E91" s="171" t="s">
        <v>642</v>
      </c>
      <c r="F91" s="171" t="s">
        <v>26</v>
      </c>
      <c r="G91" s="171" t="s">
        <v>13</v>
      </c>
      <c r="H91" s="171" t="s">
        <v>488</v>
      </c>
      <c r="I91" s="171" t="s">
        <v>488</v>
      </c>
      <c r="J91" s="452" t="s">
        <v>175</v>
      </c>
      <c r="K91" s="171" t="s">
        <v>1065</v>
      </c>
      <c r="L91" s="529" t="s">
        <v>1113</v>
      </c>
      <c r="M91" s="171">
        <v>1500</v>
      </c>
      <c r="N91" s="171"/>
      <c r="O91" s="463" t="s">
        <v>1293</v>
      </c>
      <c r="P91" s="216" t="s">
        <v>134</v>
      </c>
      <c r="Q91" s="453">
        <f>957+983</f>
        <v>1940</v>
      </c>
      <c r="R91" s="216"/>
      <c r="S91" s="454">
        <f t="shared" si="9"/>
        <v>1.2933333333333332</v>
      </c>
      <c r="T91" s="454" t="str">
        <f t="shared" si="10"/>
        <v/>
      </c>
    </row>
    <row r="92" spans="1:20" ht="17.25" customHeight="1">
      <c r="A92" s="171" t="s">
        <v>9</v>
      </c>
      <c r="B92" s="164" t="s">
        <v>758</v>
      </c>
      <c r="C92" s="171">
        <v>2012</v>
      </c>
      <c r="D92" s="381" t="s">
        <v>659</v>
      </c>
      <c r="E92" s="171" t="s">
        <v>642</v>
      </c>
      <c r="F92" s="171" t="s">
        <v>26</v>
      </c>
      <c r="G92" s="171" t="s">
        <v>13</v>
      </c>
      <c r="H92" s="171" t="s">
        <v>488</v>
      </c>
      <c r="I92" s="171" t="s">
        <v>488</v>
      </c>
      <c r="J92" s="452" t="s">
        <v>176</v>
      </c>
      <c r="K92" s="171" t="s">
        <v>1065</v>
      </c>
      <c r="L92" s="529" t="s">
        <v>1113</v>
      </c>
      <c r="M92" s="171">
        <v>1500</v>
      </c>
      <c r="N92" s="171"/>
      <c r="O92" s="463" t="s">
        <v>1287</v>
      </c>
      <c r="P92" s="216" t="s">
        <v>134</v>
      </c>
      <c r="Q92" s="453">
        <f>507+980</f>
        <v>1487</v>
      </c>
      <c r="R92" s="216"/>
      <c r="S92" s="454">
        <f t="shared" si="9"/>
        <v>0.99133333333333329</v>
      </c>
      <c r="T92" s="454" t="str">
        <f t="shared" si="10"/>
        <v/>
      </c>
    </row>
    <row r="93" spans="1:20" ht="17.25" customHeight="1">
      <c r="A93" s="171" t="s">
        <v>9</v>
      </c>
      <c r="B93" s="164" t="s">
        <v>758</v>
      </c>
      <c r="C93" s="171">
        <v>2012</v>
      </c>
      <c r="D93" s="381" t="s">
        <v>659</v>
      </c>
      <c r="E93" s="171" t="s">
        <v>642</v>
      </c>
      <c r="F93" s="171" t="s">
        <v>26</v>
      </c>
      <c r="G93" s="171" t="s">
        <v>13</v>
      </c>
      <c r="H93" s="171" t="s">
        <v>488</v>
      </c>
      <c r="I93" s="171" t="s">
        <v>488</v>
      </c>
      <c r="J93" s="452" t="s">
        <v>177</v>
      </c>
      <c r="K93" s="171" t="s">
        <v>1065</v>
      </c>
      <c r="L93" s="529" t="s">
        <v>1113</v>
      </c>
      <c r="M93" s="171">
        <v>1500</v>
      </c>
      <c r="N93" s="171"/>
      <c r="O93" s="463" t="s">
        <v>1080</v>
      </c>
      <c r="P93" s="216" t="s">
        <v>134</v>
      </c>
      <c r="Q93" s="453">
        <f>507+980</f>
        <v>1487</v>
      </c>
      <c r="R93" s="216"/>
      <c r="S93" s="454">
        <f t="shared" si="9"/>
        <v>0.99133333333333329</v>
      </c>
      <c r="T93" s="454" t="str">
        <f t="shared" si="10"/>
        <v/>
      </c>
    </row>
    <row r="94" spans="1:20" ht="17.25" customHeight="1">
      <c r="A94" s="171" t="s">
        <v>9</v>
      </c>
      <c r="B94" s="171" t="s">
        <v>9</v>
      </c>
      <c r="C94" s="171">
        <v>2012</v>
      </c>
      <c r="D94" s="276" t="s">
        <v>660</v>
      </c>
      <c r="E94" s="171" t="s">
        <v>640</v>
      </c>
      <c r="F94" s="171" t="s">
        <v>26</v>
      </c>
      <c r="G94" s="171" t="s">
        <v>13</v>
      </c>
      <c r="H94" s="171" t="s">
        <v>488</v>
      </c>
      <c r="I94" s="171" t="s">
        <v>692</v>
      </c>
      <c r="J94" s="452" t="s">
        <v>173</v>
      </c>
      <c r="K94" s="171" t="s">
        <v>178</v>
      </c>
      <c r="L94" s="529" t="s">
        <v>1113</v>
      </c>
      <c r="M94" s="171">
        <v>550</v>
      </c>
      <c r="N94" s="171"/>
      <c r="O94" s="463" t="s">
        <v>1126</v>
      </c>
      <c r="P94" s="216" t="s">
        <v>134</v>
      </c>
      <c r="Q94" s="453">
        <v>579</v>
      </c>
      <c r="R94" s="216"/>
      <c r="S94" s="454">
        <f t="shared" si="9"/>
        <v>1.0527272727272727</v>
      </c>
      <c r="T94" s="454" t="str">
        <f t="shared" si="10"/>
        <v/>
      </c>
    </row>
    <row r="95" spans="1:20" ht="17.25" customHeight="1">
      <c r="A95" s="171" t="s">
        <v>9</v>
      </c>
      <c r="B95" s="171" t="s">
        <v>9</v>
      </c>
      <c r="C95" s="171">
        <v>2012</v>
      </c>
      <c r="D95" s="276" t="s">
        <v>660</v>
      </c>
      <c r="E95" s="171" t="s">
        <v>640</v>
      </c>
      <c r="F95" s="171" t="s">
        <v>26</v>
      </c>
      <c r="G95" s="171" t="s">
        <v>13</v>
      </c>
      <c r="H95" s="171" t="s">
        <v>488</v>
      </c>
      <c r="I95" s="171" t="s">
        <v>692</v>
      </c>
      <c r="J95" s="452" t="s">
        <v>175</v>
      </c>
      <c r="K95" s="171" t="s">
        <v>178</v>
      </c>
      <c r="L95" s="529" t="s">
        <v>1113</v>
      </c>
      <c r="M95" s="171">
        <v>550</v>
      </c>
      <c r="N95" s="171"/>
      <c r="O95" s="216" t="s">
        <v>1299</v>
      </c>
      <c r="P95" s="216" t="s">
        <v>134</v>
      </c>
      <c r="Q95" s="453">
        <v>579</v>
      </c>
      <c r="R95" s="216"/>
      <c r="S95" s="454">
        <f t="shared" si="9"/>
        <v>1.0527272727272727</v>
      </c>
      <c r="T95" s="454" t="str">
        <f t="shared" si="10"/>
        <v/>
      </c>
    </row>
    <row r="96" spans="1:20" ht="17.25" customHeight="1">
      <c r="A96" s="171" t="s">
        <v>9</v>
      </c>
      <c r="B96" s="171" t="s">
        <v>9</v>
      </c>
      <c r="C96" s="171">
        <v>2012</v>
      </c>
      <c r="D96" s="276" t="s">
        <v>660</v>
      </c>
      <c r="E96" s="171" t="s">
        <v>640</v>
      </c>
      <c r="F96" s="171" t="s">
        <v>26</v>
      </c>
      <c r="G96" s="171" t="s">
        <v>13</v>
      </c>
      <c r="H96" s="171" t="s">
        <v>488</v>
      </c>
      <c r="I96" s="171" t="s">
        <v>692</v>
      </c>
      <c r="J96" s="452" t="s">
        <v>176</v>
      </c>
      <c r="K96" s="171" t="s">
        <v>178</v>
      </c>
      <c r="L96" s="529" t="s">
        <v>1113</v>
      </c>
      <c r="M96" s="171">
        <v>550</v>
      </c>
      <c r="N96" s="171"/>
      <c r="O96" s="216" t="s">
        <v>1304</v>
      </c>
      <c r="P96" s="216" t="s">
        <v>134</v>
      </c>
      <c r="Q96" s="453">
        <v>492</v>
      </c>
      <c r="R96" s="216"/>
      <c r="S96" s="454">
        <f t="shared" si="9"/>
        <v>0.89454545454545453</v>
      </c>
      <c r="T96" s="454" t="str">
        <f t="shared" si="10"/>
        <v/>
      </c>
    </row>
    <row r="97" spans="1:20" ht="17.25" customHeight="1">
      <c r="A97" s="171" t="s">
        <v>9</v>
      </c>
      <c r="B97" s="171" t="s">
        <v>9</v>
      </c>
      <c r="C97" s="171">
        <v>2012</v>
      </c>
      <c r="D97" s="276" t="s">
        <v>660</v>
      </c>
      <c r="E97" s="171" t="s">
        <v>640</v>
      </c>
      <c r="F97" s="171" t="s">
        <v>26</v>
      </c>
      <c r="G97" s="171" t="s">
        <v>13</v>
      </c>
      <c r="H97" s="171" t="s">
        <v>488</v>
      </c>
      <c r="I97" s="171" t="s">
        <v>692</v>
      </c>
      <c r="J97" s="452" t="s">
        <v>177</v>
      </c>
      <c r="K97" s="171" t="s">
        <v>178</v>
      </c>
      <c r="L97" s="529" t="s">
        <v>1113</v>
      </c>
      <c r="M97" s="171">
        <v>300</v>
      </c>
      <c r="N97" s="171"/>
      <c r="O97" s="216" t="s">
        <v>1305</v>
      </c>
      <c r="P97" s="216" t="s">
        <v>134</v>
      </c>
      <c r="Q97" s="453">
        <v>492</v>
      </c>
      <c r="R97" s="216"/>
      <c r="S97" s="454">
        <f t="shared" si="9"/>
        <v>1.64</v>
      </c>
      <c r="T97" s="454" t="str">
        <f t="shared" si="10"/>
        <v/>
      </c>
    </row>
    <row r="98" spans="1:20" ht="17.25" customHeight="1">
      <c r="A98" s="164" t="s">
        <v>9</v>
      </c>
      <c r="B98" s="164" t="s">
        <v>9</v>
      </c>
      <c r="C98" s="164">
        <v>2012</v>
      </c>
      <c r="D98" s="277" t="s">
        <v>664</v>
      </c>
      <c r="E98" s="164" t="s">
        <v>640</v>
      </c>
      <c r="F98" s="164" t="s">
        <v>26</v>
      </c>
      <c r="G98" s="164" t="s">
        <v>13</v>
      </c>
      <c r="H98" s="164" t="s">
        <v>488</v>
      </c>
      <c r="I98" s="171" t="s">
        <v>782</v>
      </c>
      <c r="J98" s="450" t="s">
        <v>181</v>
      </c>
      <c r="K98" s="164" t="s">
        <v>781</v>
      </c>
      <c r="L98" s="529" t="s">
        <v>1113</v>
      </c>
      <c r="M98" s="164">
        <v>11000</v>
      </c>
      <c r="N98" s="164"/>
      <c r="O98" s="816" t="s">
        <v>1433</v>
      </c>
      <c r="P98" s="216" t="s">
        <v>134</v>
      </c>
      <c r="Q98" s="453">
        <f>8820+611</f>
        <v>9431</v>
      </c>
      <c r="R98" s="216"/>
      <c r="S98" s="454">
        <f t="shared" si="9"/>
        <v>0.85736363636363633</v>
      </c>
      <c r="T98" s="454" t="str">
        <f t="shared" si="10"/>
        <v/>
      </c>
    </row>
    <row r="99" spans="1:20" ht="17.25" customHeight="1">
      <c r="A99" s="171" t="s">
        <v>9</v>
      </c>
      <c r="B99" s="171" t="s">
        <v>9</v>
      </c>
      <c r="C99" s="164">
        <v>2012</v>
      </c>
      <c r="D99" s="277" t="s">
        <v>664</v>
      </c>
      <c r="E99" s="171" t="s">
        <v>640</v>
      </c>
      <c r="F99" s="171" t="s">
        <v>26</v>
      </c>
      <c r="G99" s="171" t="s">
        <v>13</v>
      </c>
      <c r="H99" s="171" t="s">
        <v>488</v>
      </c>
      <c r="I99" s="171" t="s">
        <v>782</v>
      </c>
      <c r="J99" s="458" t="s">
        <v>183</v>
      </c>
      <c r="K99" s="171" t="s">
        <v>781</v>
      </c>
      <c r="L99" s="529" t="s">
        <v>1113</v>
      </c>
      <c r="M99" s="171">
        <v>11000</v>
      </c>
      <c r="N99" s="171"/>
      <c r="O99" s="816">
        <v>0.29899999999999999</v>
      </c>
      <c r="P99" s="216" t="s">
        <v>134</v>
      </c>
      <c r="Q99" s="453">
        <f>8820+611</f>
        <v>9431</v>
      </c>
      <c r="R99" s="216"/>
      <c r="S99" s="454">
        <f t="shared" si="9"/>
        <v>0.85736363636363633</v>
      </c>
      <c r="T99" s="454" t="str">
        <f t="shared" si="10"/>
        <v/>
      </c>
    </row>
    <row r="100" spans="1:20" ht="17.25" customHeight="1">
      <c r="A100" s="171" t="s">
        <v>9</v>
      </c>
      <c r="B100" s="171" t="s">
        <v>9</v>
      </c>
      <c r="C100" s="164">
        <v>2012</v>
      </c>
      <c r="D100" s="277" t="s">
        <v>664</v>
      </c>
      <c r="E100" s="171" t="s">
        <v>640</v>
      </c>
      <c r="F100" s="171" t="s">
        <v>26</v>
      </c>
      <c r="G100" s="171" t="s">
        <v>13</v>
      </c>
      <c r="H100" s="171" t="s">
        <v>488</v>
      </c>
      <c r="I100" s="171" t="s">
        <v>782</v>
      </c>
      <c r="J100" s="458" t="s">
        <v>182</v>
      </c>
      <c r="K100" s="171" t="s">
        <v>781</v>
      </c>
      <c r="L100" s="529" t="s">
        <v>1113</v>
      </c>
      <c r="M100" s="171">
        <v>11000</v>
      </c>
      <c r="N100" s="171"/>
      <c r="O100" s="816">
        <v>5.2999999999999999E-2</v>
      </c>
      <c r="P100" s="216" t="s">
        <v>134</v>
      </c>
      <c r="Q100" s="453">
        <f>8820+611</f>
        <v>9431</v>
      </c>
      <c r="R100" s="216"/>
      <c r="S100" s="454">
        <f t="shared" si="9"/>
        <v>0.85736363636363633</v>
      </c>
      <c r="T100" s="454" t="str">
        <f t="shared" si="10"/>
        <v/>
      </c>
    </row>
    <row r="101" spans="1:20" ht="17.25" customHeight="1">
      <c r="A101" s="171" t="s">
        <v>9</v>
      </c>
      <c r="B101" s="171" t="s">
        <v>9</v>
      </c>
      <c r="C101" s="164">
        <v>2012</v>
      </c>
      <c r="D101" s="277" t="s">
        <v>664</v>
      </c>
      <c r="E101" s="171" t="s">
        <v>640</v>
      </c>
      <c r="F101" s="171" t="s">
        <v>26</v>
      </c>
      <c r="G101" s="171" t="s">
        <v>13</v>
      </c>
      <c r="H101" s="171" t="s">
        <v>488</v>
      </c>
      <c r="I101" s="171" t="s">
        <v>783</v>
      </c>
      <c r="J101" s="458" t="s">
        <v>181</v>
      </c>
      <c r="K101" s="171" t="s">
        <v>781</v>
      </c>
      <c r="L101" s="529" t="s">
        <v>1113</v>
      </c>
      <c r="M101" s="171">
        <v>10200</v>
      </c>
      <c r="N101" s="171"/>
      <c r="O101" s="816" t="s">
        <v>1433</v>
      </c>
      <c r="P101" s="216" t="s">
        <v>134</v>
      </c>
      <c r="Q101" s="453">
        <f>6591+935</f>
        <v>7526</v>
      </c>
      <c r="R101" s="216"/>
      <c r="S101" s="454">
        <f t="shared" si="9"/>
        <v>0.73784313725490192</v>
      </c>
      <c r="T101" s="454" t="str">
        <f t="shared" si="10"/>
        <v/>
      </c>
    </row>
    <row r="102" spans="1:20" ht="17.25" customHeight="1">
      <c r="A102" s="171" t="s">
        <v>9</v>
      </c>
      <c r="B102" s="171" t="s">
        <v>9</v>
      </c>
      <c r="C102" s="164">
        <v>2012</v>
      </c>
      <c r="D102" s="277" t="s">
        <v>664</v>
      </c>
      <c r="E102" s="171" t="s">
        <v>640</v>
      </c>
      <c r="F102" s="171" t="s">
        <v>26</v>
      </c>
      <c r="G102" s="171" t="s">
        <v>13</v>
      </c>
      <c r="H102" s="171" t="s">
        <v>488</v>
      </c>
      <c r="I102" s="171" t="s">
        <v>783</v>
      </c>
      <c r="J102" s="458" t="s">
        <v>183</v>
      </c>
      <c r="K102" s="171" t="s">
        <v>781</v>
      </c>
      <c r="L102" s="529" t="s">
        <v>1113</v>
      </c>
      <c r="M102" s="171">
        <v>10200</v>
      </c>
      <c r="N102" s="171"/>
      <c r="O102" s="816">
        <v>0.29899999999999999</v>
      </c>
      <c r="P102" s="216" t="s">
        <v>134</v>
      </c>
      <c r="Q102" s="453">
        <f>6591+935</f>
        <v>7526</v>
      </c>
      <c r="R102" s="216"/>
      <c r="S102" s="454">
        <f t="shared" si="9"/>
        <v>0.73784313725490192</v>
      </c>
      <c r="T102" s="454" t="str">
        <f t="shared" si="10"/>
        <v/>
      </c>
    </row>
    <row r="103" spans="1:20" ht="17.25" customHeight="1">
      <c r="A103" s="171" t="s">
        <v>9</v>
      </c>
      <c r="B103" s="171" t="s">
        <v>9</v>
      </c>
      <c r="C103" s="164">
        <v>2012</v>
      </c>
      <c r="D103" s="277" t="s">
        <v>664</v>
      </c>
      <c r="E103" s="171" t="s">
        <v>640</v>
      </c>
      <c r="F103" s="171" t="s">
        <v>26</v>
      </c>
      <c r="G103" s="171" t="s">
        <v>13</v>
      </c>
      <c r="H103" s="171" t="s">
        <v>488</v>
      </c>
      <c r="I103" s="171" t="s">
        <v>783</v>
      </c>
      <c r="J103" s="458" t="s">
        <v>182</v>
      </c>
      <c r="K103" s="171" t="s">
        <v>781</v>
      </c>
      <c r="L103" s="529" t="s">
        <v>1113</v>
      </c>
      <c r="M103" s="171">
        <v>10200</v>
      </c>
      <c r="N103" s="171"/>
      <c r="O103" s="816">
        <v>0.04</v>
      </c>
      <c r="P103" s="216" t="s">
        <v>134</v>
      </c>
      <c r="Q103" s="453">
        <f>6591+935</f>
        <v>7526</v>
      </c>
      <c r="R103" s="216"/>
      <c r="S103" s="454">
        <f t="shared" si="9"/>
        <v>0.73784313725490192</v>
      </c>
      <c r="T103" s="454" t="str">
        <f t="shared" si="10"/>
        <v/>
      </c>
    </row>
    <row r="104" spans="1:20" ht="17.25" customHeight="1">
      <c r="A104" s="171" t="s">
        <v>9</v>
      </c>
      <c r="B104" s="171" t="s">
        <v>9</v>
      </c>
      <c r="C104" s="171">
        <v>2012</v>
      </c>
      <c r="D104" s="276" t="s">
        <v>784</v>
      </c>
      <c r="E104" s="171" t="s">
        <v>640</v>
      </c>
      <c r="F104" s="171" t="s">
        <v>26</v>
      </c>
      <c r="G104" s="171" t="s">
        <v>13</v>
      </c>
      <c r="H104" s="171" t="s">
        <v>488</v>
      </c>
      <c r="I104" s="171" t="s">
        <v>785</v>
      </c>
      <c r="J104" s="458" t="s">
        <v>181</v>
      </c>
      <c r="K104" s="171" t="s">
        <v>781</v>
      </c>
      <c r="L104" s="529" t="s">
        <v>1113</v>
      </c>
      <c r="M104" s="171">
        <v>5000</v>
      </c>
      <c r="N104" s="171"/>
      <c r="O104" s="816">
        <v>9.9000000000000005E-2</v>
      </c>
      <c r="P104" s="216" t="s">
        <v>134</v>
      </c>
      <c r="Q104" s="453">
        <f>4054+680</f>
        <v>4734</v>
      </c>
      <c r="R104" s="216"/>
      <c r="S104" s="454">
        <f t="shared" si="9"/>
        <v>0.94679999999999997</v>
      </c>
      <c r="T104" s="454" t="str">
        <f t="shared" si="10"/>
        <v/>
      </c>
    </row>
    <row r="105" spans="1:20" ht="17.25" customHeight="1">
      <c r="A105" s="171" t="s">
        <v>9</v>
      </c>
      <c r="B105" s="171" t="s">
        <v>9</v>
      </c>
      <c r="C105" s="171">
        <v>2012</v>
      </c>
      <c r="D105" s="276" t="s">
        <v>784</v>
      </c>
      <c r="E105" s="171" t="s">
        <v>640</v>
      </c>
      <c r="F105" s="171" t="s">
        <v>26</v>
      </c>
      <c r="G105" s="171" t="s">
        <v>13</v>
      </c>
      <c r="H105" s="171" t="s">
        <v>488</v>
      </c>
      <c r="I105" s="171" t="s">
        <v>785</v>
      </c>
      <c r="J105" s="458" t="s">
        <v>183</v>
      </c>
      <c r="K105" s="171" t="s">
        <v>781</v>
      </c>
      <c r="L105" s="529" t="s">
        <v>1113</v>
      </c>
      <c r="M105" s="171">
        <v>11000</v>
      </c>
      <c r="N105" s="171"/>
      <c r="O105" s="816" t="s">
        <v>610</v>
      </c>
      <c r="P105" s="216" t="s">
        <v>134</v>
      </c>
      <c r="Q105" s="453">
        <f>13911+3279</f>
        <v>17190</v>
      </c>
      <c r="R105" s="216"/>
      <c r="S105" s="454">
        <f t="shared" si="9"/>
        <v>1.5627272727272727</v>
      </c>
      <c r="T105" s="454" t="str">
        <f t="shared" si="10"/>
        <v/>
      </c>
    </row>
    <row r="106" spans="1:20" ht="17.25" customHeight="1">
      <c r="A106" s="171" t="s">
        <v>9</v>
      </c>
      <c r="B106" s="171" t="s">
        <v>9</v>
      </c>
      <c r="C106" s="171">
        <v>2012</v>
      </c>
      <c r="D106" s="276" t="s">
        <v>784</v>
      </c>
      <c r="E106" s="171" t="s">
        <v>640</v>
      </c>
      <c r="F106" s="171" t="s">
        <v>26</v>
      </c>
      <c r="G106" s="171" t="s">
        <v>13</v>
      </c>
      <c r="H106" s="171" t="s">
        <v>488</v>
      </c>
      <c r="I106" s="171" t="s">
        <v>785</v>
      </c>
      <c r="J106" s="458" t="s">
        <v>182</v>
      </c>
      <c r="K106" s="171" t="s">
        <v>781</v>
      </c>
      <c r="L106" s="529" t="s">
        <v>1113</v>
      </c>
      <c r="M106" s="171">
        <v>11000</v>
      </c>
      <c r="N106" s="171"/>
      <c r="O106" s="816" t="s">
        <v>610</v>
      </c>
      <c r="P106" s="216" t="s">
        <v>134</v>
      </c>
      <c r="Q106" s="453">
        <f>13911+3279</f>
        <v>17190</v>
      </c>
      <c r="R106" s="216"/>
      <c r="S106" s="454">
        <f t="shared" si="9"/>
        <v>1.5627272727272727</v>
      </c>
      <c r="T106" s="454" t="str">
        <f t="shared" si="10"/>
        <v/>
      </c>
    </row>
    <row r="107" spans="1:20" ht="17.25" customHeight="1">
      <c r="A107" s="171" t="s">
        <v>9</v>
      </c>
      <c r="B107" s="171" t="s">
        <v>9</v>
      </c>
      <c r="C107" s="171">
        <v>2012</v>
      </c>
      <c r="D107" s="381" t="s">
        <v>135</v>
      </c>
      <c r="E107" s="171" t="s">
        <v>640</v>
      </c>
      <c r="F107" s="171" t="s">
        <v>26</v>
      </c>
      <c r="G107" s="171" t="s">
        <v>13</v>
      </c>
      <c r="H107" s="171" t="s">
        <v>488</v>
      </c>
      <c r="I107" s="171" t="s">
        <v>488</v>
      </c>
      <c r="J107" s="452" t="s">
        <v>173</v>
      </c>
      <c r="K107" s="171" t="s">
        <v>178</v>
      </c>
      <c r="L107" s="529" t="s">
        <v>1113</v>
      </c>
      <c r="M107" s="171">
        <v>1800</v>
      </c>
      <c r="N107" s="171"/>
      <c r="O107" s="216" t="s">
        <v>1128</v>
      </c>
      <c r="P107" s="216" t="s">
        <v>134</v>
      </c>
      <c r="Q107" s="453">
        <v>1564</v>
      </c>
      <c r="R107" s="216"/>
      <c r="S107" s="454">
        <f t="shared" si="9"/>
        <v>0.86888888888888893</v>
      </c>
      <c r="T107" s="454" t="str">
        <f t="shared" si="10"/>
        <v/>
      </c>
    </row>
    <row r="108" spans="1:20" ht="17.25" customHeight="1">
      <c r="A108" s="171" t="s">
        <v>9</v>
      </c>
      <c r="B108" s="171" t="s">
        <v>9</v>
      </c>
      <c r="C108" s="171">
        <v>2012</v>
      </c>
      <c r="D108" s="381" t="s">
        <v>135</v>
      </c>
      <c r="E108" s="171" t="s">
        <v>640</v>
      </c>
      <c r="F108" s="171" t="s">
        <v>26</v>
      </c>
      <c r="G108" s="171" t="s">
        <v>13</v>
      </c>
      <c r="H108" s="171" t="s">
        <v>488</v>
      </c>
      <c r="I108" s="171" t="s">
        <v>488</v>
      </c>
      <c r="J108" s="452" t="s">
        <v>173</v>
      </c>
      <c r="K108" s="171" t="s">
        <v>781</v>
      </c>
      <c r="L108" s="529" t="s">
        <v>1113</v>
      </c>
      <c r="M108" s="171">
        <v>1400</v>
      </c>
      <c r="N108" s="811"/>
      <c r="O108" s="813" t="s">
        <v>1425</v>
      </c>
      <c r="P108" s="216" t="s">
        <v>134</v>
      </c>
      <c r="Q108" s="453">
        <v>1216</v>
      </c>
      <c r="R108" s="216"/>
      <c r="S108" s="454">
        <f t="shared" si="9"/>
        <v>0.86857142857142855</v>
      </c>
      <c r="T108" s="454" t="str">
        <f t="shared" si="10"/>
        <v/>
      </c>
    </row>
    <row r="109" spans="1:20" ht="17.25" customHeight="1">
      <c r="A109" s="171" t="s">
        <v>9</v>
      </c>
      <c r="B109" s="171" t="s">
        <v>9</v>
      </c>
      <c r="C109" s="171">
        <v>2012</v>
      </c>
      <c r="D109" s="381" t="s">
        <v>135</v>
      </c>
      <c r="E109" s="171" t="s">
        <v>640</v>
      </c>
      <c r="F109" s="171" t="s">
        <v>26</v>
      </c>
      <c r="G109" s="171" t="s">
        <v>13</v>
      </c>
      <c r="H109" s="171" t="s">
        <v>488</v>
      </c>
      <c r="I109" s="171" t="s">
        <v>488</v>
      </c>
      <c r="J109" s="452" t="s">
        <v>175</v>
      </c>
      <c r="K109" s="171" t="s">
        <v>178</v>
      </c>
      <c r="L109" s="529" t="s">
        <v>1113</v>
      </c>
      <c r="M109" s="171">
        <v>1800</v>
      </c>
      <c r="N109" s="171"/>
      <c r="O109" s="463" t="s">
        <v>1312</v>
      </c>
      <c r="P109" s="216" t="s">
        <v>134</v>
      </c>
      <c r="Q109" s="453">
        <v>1564</v>
      </c>
      <c r="R109" s="216"/>
      <c r="S109" s="454">
        <f t="shared" si="9"/>
        <v>0.86888888888888893</v>
      </c>
      <c r="T109" s="454" t="str">
        <f t="shared" si="10"/>
        <v/>
      </c>
    </row>
    <row r="110" spans="1:20" ht="17.25" customHeight="1">
      <c r="A110" s="171" t="s">
        <v>9</v>
      </c>
      <c r="B110" s="171" t="s">
        <v>9</v>
      </c>
      <c r="C110" s="171">
        <v>2012</v>
      </c>
      <c r="D110" s="381" t="s">
        <v>135</v>
      </c>
      <c r="E110" s="171" t="s">
        <v>640</v>
      </c>
      <c r="F110" s="171" t="s">
        <v>26</v>
      </c>
      <c r="G110" s="171" t="s">
        <v>13</v>
      </c>
      <c r="H110" s="171" t="s">
        <v>488</v>
      </c>
      <c r="I110" s="171" t="s">
        <v>488</v>
      </c>
      <c r="J110" s="452" t="s">
        <v>175</v>
      </c>
      <c r="K110" s="171" t="s">
        <v>781</v>
      </c>
      <c r="L110" s="529" t="s">
        <v>1113</v>
      </c>
      <c r="M110" s="171">
        <v>1400</v>
      </c>
      <c r="N110" s="171"/>
      <c r="O110" s="813" t="s">
        <v>1304</v>
      </c>
      <c r="P110" s="216" t="s">
        <v>134</v>
      </c>
      <c r="Q110" s="453">
        <v>1216</v>
      </c>
      <c r="R110" s="216"/>
      <c r="S110" s="454">
        <f t="shared" si="9"/>
        <v>0.86857142857142855</v>
      </c>
      <c r="T110" s="454" t="str">
        <f t="shared" si="10"/>
        <v/>
      </c>
    </row>
    <row r="111" spans="1:20" ht="17.25" customHeight="1">
      <c r="A111" s="171" t="s">
        <v>9</v>
      </c>
      <c r="B111" s="171" t="s">
        <v>9</v>
      </c>
      <c r="C111" s="171">
        <v>2012</v>
      </c>
      <c r="D111" s="381" t="s">
        <v>135</v>
      </c>
      <c r="E111" s="171" t="s">
        <v>640</v>
      </c>
      <c r="F111" s="171" t="s">
        <v>26</v>
      </c>
      <c r="G111" s="171" t="s">
        <v>13</v>
      </c>
      <c r="H111" s="171" t="s">
        <v>488</v>
      </c>
      <c r="I111" s="171" t="s">
        <v>488</v>
      </c>
      <c r="J111" s="452" t="s">
        <v>176</v>
      </c>
      <c r="K111" s="171" t="s">
        <v>178</v>
      </c>
      <c r="L111" s="529" t="s">
        <v>1113</v>
      </c>
      <c r="M111" s="171">
        <v>1800</v>
      </c>
      <c r="N111" s="171"/>
      <c r="O111" s="216" t="s">
        <v>1306</v>
      </c>
      <c r="P111" s="216" t="s">
        <v>134</v>
      </c>
      <c r="Q111" s="453">
        <v>1550</v>
      </c>
      <c r="R111" s="216"/>
      <c r="S111" s="454">
        <f t="shared" si="9"/>
        <v>0.86111111111111116</v>
      </c>
      <c r="T111" s="454" t="str">
        <f t="shared" si="10"/>
        <v/>
      </c>
    </row>
    <row r="112" spans="1:20" ht="17.25" customHeight="1">
      <c r="A112" s="171" t="s">
        <v>9</v>
      </c>
      <c r="B112" s="171" t="s">
        <v>9</v>
      </c>
      <c r="C112" s="171">
        <v>2012</v>
      </c>
      <c r="D112" s="381" t="s">
        <v>135</v>
      </c>
      <c r="E112" s="171" t="s">
        <v>640</v>
      </c>
      <c r="F112" s="171" t="s">
        <v>26</v>
      </c>
      <c r="G112" s="171" t="s">
        <v>13</v>
      </c>
      <c r="H112" s="171" t="s">
        <v>488</v>
      </c>
      <c r="I112" s="171" t="s">
        <v>488</v>
      </c>
      <c r="J112" s="452" t="s">
        <v>177</v>
      </c>
      <c r="K112" s="171" t="s">
        <v>178</v>
      </c>
      <c r="L112" s="529" t="s">
        <v>1113</v>
      </c>
      <c r="M112" s="171">
        <v>1800</v>
      </c>
      <c r="N112" s="171"/>
      <c r="O112" s="216" t="s">
        <v>1307</v>
      </c>
      <c r="P112" s="216" t="s">
        <v>134</v>
      </c>
      <c r="Q112" s="453">
        <v>1550</v>
      </c>
      <c r="R112" s="216"/>
      <c r="S112" s="454">
        <f t="shared" si="9"/>
        <v>0.86111111111111116</v>
      </c>
      <c r="T112" s="454" t="str">
        <f t="shared" si="10"/>
        <v/>
      </c>
    </row>
    <row r="113" spans="1:20" ht="17.25" customHeight="1">
      <c r="A113" s="171" t="s">
        <v>9</v>
      </c>
      <c r="B113" s="171" t="s">
        <v>760</v>
      </c>
      <c r="C113" s="171">
        <v>2012</v>
      </c>
      <c r="D113" s="381" t="s">
        <v>777</v>
      </c>
      <c r="E113" s="171" t="s">
        <v>640</v>
      </c>
      <c r="F113" s="171" t="s">
        <v>26</v>
      </c>
      <c r="G113" s="171" t="s">
        <v>13</v>
      </c>
      <c r="H113" s="171" t="s">
        <v>488</v>
      </c>
      <c r="I113" s="171" t="s">
        <v>488</v>
      </c>
      <c r="J113" s="452" t="s">
        <v>173</v>
      </c>
      <c r="K113" s="171" t="s">
        <v>759</v>
      </c>
      <c r="L113" s="529" t="s">
        <v>1113</v>
      </c>
      <c r="M113" s="171">
        <v>1000</v>
      </c>
      <c r="N113" s="171"/>
      <c r="O113" s="463" t="s">
        <v>1291</v>
      </c>
      <c r="P113" s="216" t="s">
        <v>134</v>
      </c>
      <c r="Q113" s="453">
        <v>1100</v>
      </c>
      <c r="R113" s="216"/>
      <c r="S113" s="454">
        <f t="shared" si="9"/>
        <v>1.1000000000000001</v>
      </c>
      <c r="T113" s="454" t="str">
        <f t="shared" si="10"/>
        <v/>
      </c>
    </row>
    <row r="114" spans="1:20" ht="17.25" customHeight="1">
      <c r="A114" s="171" t="s">
        <v>9</v>
      </c>
      <c r="B114" s="171" t="s">
        <v>9</v>
      </c>
      <c r="C114" s="171">
        <v>2012</v>
      </c>
      <c r="D114" s="381" t="s">
        <v>777</v>
      </c>
      <c r="E114" s="171" t="s">
        <v>640</v>
      </c>
      <c r="F114" s="171" t="s">
        <v>26</v>
      </c>
      <c r="G114" s="171" t="s">
        <v>13</v>
      </c>
      <c r="H114" s="171" t="s">
        <v>488</v>
      </c>
      <c r="I114" s="171" t="s">
        <v>488</v>
      </c>
      <c r="J114" s="452" t="s">
        <v>173</v>
      </c>
      <c r="K114" s="171" t="s">
        <v>178</v>
      </c>
      <c r="L114" s="529" t="s">
        <v>1113</v>
      </c>
      <c r="M114" s="171">
        <v>1200</v>
      </c>
      <c r="N114" s="171"/>
      <c r="O114" s="463" t="s">
        <v>1079</v>
      </c>
      <c r="P114" s="216" t="s">
        <v>134</v>
      </c>
      <c r="Q114" s="453">
        <v>1774</v>
      </c>
      <c r="R114" s="216"/>
      <c r="S114" s="454">
        <f t="shared" si="9"/>
        <v>1.4783333333333333</v>
      </c>
      <c r="T114" s="454" t="str">
        <f t="shared" si="10"/>
        <v/>
      </c>
    </row>
    <row r="115" spans="1:20" ht="17.25" customHeight="1">
      <c r="A115" s="171" t="s">
        <v>9</v>
      </c>
      <c r="B115" s="171" t="s">
        <v>760</v>
      </c>
      <c r="C115" s="171">
        <v>2012</v>
      </c>
      <c r="D115" s="381" t="s">
        <v>777</v>
      </c>
      <c r="E115" s="171" t="s">
        <v>640</v>
      </c>
      <c r="F115" s="171" t="s">
        <v>26</v>
      </c>
      <c r="G115" s="171" t="s">
        <v>13</v>
      </c>
      <c r="H115" s="171" t="s">
        <v>488</v>
      </c>
      <c r="I115" s="171" t="s">
        <v>488</v>
      </c>
      <c r="J115" s="452" t="s">
        <v>175</v>
      </c>
      <c r="K115" s="171" t="s">
        <v>759</v>
      </c>
      <c r="L115" s="529" t="s">
        <v>1113</v>
      </c>
      <c r="M115" s="171">
        <v>1000</v>
      </c>
      <c r="N115" s="171"/>
      <c r="O115" s="463" t="s">
        <v>1313</v>
      </c>
      <c r="P115" s="216" t="s">
        <v>134</v>
      </c>
      <c r="Q115" s="453">
        <v>1100</v>
      </c>
      <c r="R115" s="216"/>
      <c r="S115" s="454">
        <f t="shared" si="9"/>
        <v>1.1000000000000001</v>
      </c>
      <c r="T115" s="454" t="str">
        <f t="shared" si="10"/>
        <v/>
      </c>
    </row>
    <row r="116" spans="1:20" ht="17.25" customHeight="1">
      <c r="A116" s="171" t="s">
        <v>9</v>
      </c>
      <c r="B116" s="171" t="s">
        <v>9</v>
      </c>
      <c r="C116" s="171">
        <v>2012</v>
      </c>
      <c r="D116" s="381" t="s">
        <v>777</v>
      </c>
      <c r="E116" s="171" t="s">
        <v>640</v>
      </c>
      <c r="F116" s="171" t="s">
        <v>26</v>
      </c>
      <c r="G116" s="171" t="s">
        <v>13</v>
      </c>
      <c r="H116" s="171" t="s">
        <v>488</v>
      </c>
      <c r="I116" s="171" t="s">
        <v>488</v>
      </c>
      <c r="J116" s="452" t="s">
        <v>175</v>
      </c>
      <c r="K116" s="171" t="s">
        <v>178</v>
      </c>
      <c r="L116" s="529" t="s">
        <v>1113</v>
      </c>
      <c r="M116" s="171">
        <v>1200</v>
      </c>
      <c r="N116" s="171"/>
      <c r="O116" s="463" t="s">
        <v>1117</v>
      </c>
      <c r="P116" s="216" t="s">
        <v>134</v>
      </c>
      <c r="Q116" s="453">
        <v>1783</v>
      </c>
      <c r="R116" s="216"/>
      <c r="S116" s="454">
        <f t="shared" si="9"/>
        <v>1.4858333333333333</v>
      </c>
      <c r="T116" s="454" t="str">
        <f t="shared" si="10"/>
        <v/>
      </c>
    </row>
    <row r="117" spans="1:20" ht="17.25" customHeight="1">
      <c r="A117" s="171" t="s">
        <v>9</v>
      </c>
      <c r="B117" s="171" t="s">
        <v>760</v>
      </c>
      <c r="C117" s="171">
        <v>2012</v>
      </c>
      <c r="D117" s="381" t="s">
        <v>777</v>
      </c>
      <c r="E117" s="171" t="s">
        <v>640</v>
      </c>
      <c r="F117" s="171" t="s">
        <v>26</v>
      </c>
      <c r="G117" s="171" t="s">
        <v>13</v>
      </c>
      <c r="H117" s="171" t="s">
        <v>488</v>
      </c>
      <c r="I117" s="171" t="s">
        <v>488</v>
      </c>
      <c r="J117" s="452" t="s">
        <v>176</v>
      </c>
      <c r="K117" s="171" t="s">
        <v>759</v>
      </c>
      <c r="L117" s="529" t="s">
        <v>1113</v>
      </c>
      <c r="M117" s="171">
        <v>1000</v>
      </c>
      <c r="N117" s="171"/>
      <c r="O117" s="463" t="s">
        <v>1292</v>
      </c>
      <c r="P117" s="216" t="s">
        <v>134</v>
      </c>
      <c r="Q117" s="453">
        <v>1096</v>
      </c>
      <c r="R117" s="216"/>
      <c r="S117" s="454">
        <f t="shared" si="9"/>
        <v>1.0960000000000001</v>
      </c>
      <c r="T117" s="454" t="str">
        <f t="shared" si="10"/>
        <v/>
      </c>
    </row>
    <row r="118" spans="1:20" ht="17.25" customHeight="1">
      <c r="A118" s="171" t="s">
        <v>9</v>
      </c>
      <c r="B118" s="171" t="s">
        <v>9</v>
      </c>
      <c r="C118" s="171">
        <v>2012</v>
      </c>
      <c r="D118" s="381" t="s">
        <v>777</v>
      </c>
      <c r="E118" s="171" t="s">
        <v>640</v>
      </c>
      <c r="F118" s="171" t="s">
        <v>26</v>
      </c>
      <c r="G118" s="171" t="s">
        <v>13</v>
      </c>
      <c r="H118" s="171" t="s">
        <v>488</v>
      </c>
      <c r="I118" s="171" t="s">
        <v>488</v>
      </c>
      <c r="J118" s="452" t="s">
        <v>176</v>
      </c>
      <c r="K118" s="171" t="s">
        <v>178</v>
      </c>
      <c r="L118" s="529" t="s">
        <v>1113</v>
      </c>
      <c r="M118" s="171">
        <v>1200</v>
      </c>
      <c r="N118" s="171"/>
      <c r="O118" s="216" t="s">
        <v>1305</v>
      </c>
      <c r="P118" s="216" t="s">
        <v>134</v>
      </c>
      <c r="Q118" s="453">
        <v>1678</v>
      </c>
      <c r="R118" s="216"/>
      <c r="S118" s="454">
        <f t="shared" si="9"/>
        <v>1.3983333333333334</v>
      </c>
      <c r="T118" s="454" t="str">
        <f t="shared" si="10"/>
        <v/>
      </c>
    </row>
    <row r="119" spans="1:20" ht="17.25" customHeight="1">
      <c r="A119" s="171" t="s">
        <v>9</v>
      </c>
      <c r="B119" s="171" t="s">
        <v>760</v>
      </c>
      <c r="C119" s="171">
        <v>2012</v>
      </c>
      <c r="D119" s="381" t="s">
        <v>777</v>
      </c>
      <c r="E119" s="171" t="s">
        <v>640</v>
      </c>
      <c r="F119" s="171" t="s">
        <v>26</v>
      </c>
      <c r="G119" s="171" t="s">
        <v>13</v>
      </c>
      <c r="H119" s="171" t="s">
        <v>488</v>
      </c>
      <c r="I119" s="171" t="s">
        <v>488</v>
      </c>
      <c r="J119" s="452" t="s">
        <v>177</v>
      </c>
      <c r="K119" s="171" t="s">
        <v>759</v>
      </c>
      <c r="L119" s="529" t="s">
        <v>1113</v>
      </c>
      <c r="M119" s="171">
        <v>1000</v>
      </c>
      <c r="N119" s="171"/>
      <c r="O119" s="463" t="s">
        <v>1080</v>
      </c>
      <c r="P119" s="216" t="s">
        <v>134</v>
      </c>
      <c r="Q119" s="453">
        <v>849</v>
      </c>
      <c r="R119" s="216"/>
      <c r="S119" s="454">
        <f t="shared" si="9"/>
        <v>0.84899999999999998</v>
      </c>
      <c r="T119" s="454" t="str">
        <f t="shared" si="10"/>
        <v/>
      </c>
    </row>
    <row r="120" spans="1:20" ht="17.25" customHeight="1">
      <c r="A120" s="171" t="s">
        <v>9</v>
      </c>
      <c r="B120" s="171" t="s">
        <v>9</v>
      </c>
      <c r="C120" s="171">
        <v>2012</v>
      </c>
      <c r="D120" s="381" t="s">
        <v>777</v>
      </c>
      <c r="E120" s="171" t="s">
        <v>640</v>
      </c>
      <c r="F120" s="171" t="s">
        <v>26</v>
      </c>
      <c r="G120" s="171" t="s">
        <v>13</v>
      </c>
      <c r="H120" s="171" t="s">
        <v>488</v>
      </c>
      <c r="I120" s="171" t="s">
        <v>488</v>
      </c>
      <c r="J120" s="452" t="s">
        <v>177</v>
      </c>
      <c r="K120" s="171" t="s">
        <v>178</v>
      </c>
      <c r="L120" s="529" t="s">
        <v>1113</v>
      </c>
      <c r="M120" s="171">
        <v>1200</v>
      </c>
      <c r="N120" s="171"/>
      <c r="O120" s="216" t="s">
        <v>1293</v>
      </c>
      <c r="P120" s="216" t="s">
        <v>134</v>
      </c>
      <c r="Q120" s="453">
        <v>1772</v>
      </c>
      <c r="R120" s="216"/>
      <c r="S120" s="454">
        <f t="shared" si="9"/>
        <v>1.4766666666666666</v>
      </c>
      <c r="T120" s="454" t="str">
        <f t="shared" si="10"/>
        <v/>
      </c>
    </row>
    <row r="121" spans="1:20" ht="17.25" customHeight="1">
      <c r="A121" s="171" t="s">
        <v>9</v>
      </c>
      <c r="B121" s="171" t="s">
        <v>787</v>
      </c>
      <c r="C121" s="164">
        <v>2012</v>
      </c>
      <c r="D121" s="459" t="s">
        <v>786</v>
      </c>
      <c r="E121" s="460" t="s">
        <v>642</v>
      </c>
      <c r="F121" s="171" t="s">
        <v>26</v>
      </c>
      <c r="G121" s="171" t="s">
        <v>13</v>
      </c>
      <c r="H121" s="171" t="s">
        <v>488</v>
      </c>
      <c r="I121" s="461" t="s">
        <v>692</v>
      </c>
      <c r="J121" s="452" t="s">
        <v>173</v>
      </c>
      <c r="K121" s="171" t="s">
        <v>178</v>
      </c>
      <c r="L121" s="529" t="s">
        <v>1113</v>
      </c>
      <c r="M121" s="460">
        <v>120</v>
      </c>
      <c r="N121" s="165"/>
      <c r="O121" s="216" t="s">
        <v>1419</v>
      </c>
      <c r="P121" s="216" t="s">
        <v>134</v>
      </c>
      <c r="Q121" s="453">
        <v>275</v>
      </c>
      <c r="R121" s="216"/>
      <c r="S121" s="454">
        <f t="shared" si="9"/>
        <v>2.2916666666666665</v>
      </c>
      <c r="T121" s="454" t="str">
        <f t="shared" si="10"/>
        <v/>
      </c>
    </row>
    <row r="122" spans="1:20" ht="17.25" customHeight="1">
      <c r="A122" s="171" t="s">
        <v>9</v>
      </c>
      <c r="B122" s="171" t="s">
        <v>787</v>
      </c>
      <c r="C122" s="164">
        <v>2012</v>
      </c>
      <c r="D122" s="459" t="s">
        <v>786</v>
      </c>
      <c r="E122" s="460" t="s">
        <v>642</v>
      </c>
      <c r="F122" s="171" t="s">
        <v>26</v>
      </c>
      <c r="G122" s="171" t="s">
        <v>13</v>
      </c>
      <c r="H122" s="171" t="s">
        <v>488</v>
      </c>
      <c r="I122" s="461" t="s">
        <v>692</v>
      </c>
      <c r="J122" s="452" t="s">
        <v>175</v>
      </c>
      <c r="K122" s="171" t="s">
        <v>178</v>
      </c>
      <c r="L122" s="529" t="s">
        <v>1113</v>
      </c>
      <c r="M122" s="460">
        <v>120</v>
      </c>
      <c r="N122" s="165"/>
      <c r="O122" s="216" t="s">
        <v>1420</v>
      </c>
      <c r="P122" s="216" t="s">
        <v>134</v>
      </c>
      <c r="Q122" s="453">
        <v>275</v>
      </c>
      <c r="R122" s="216"/>
      <c r="S122" s="454">
        <f t="shared" si="9"/>
        <v>2.2916666666666665</v>
      </c>
      <c r="T122" s="454" t="str">
        <f t="shared" si="10"/>
        <v/>
      </c>
    </row>
    <row r="123" spans="1:20" ht="17.25" customHeight="1">
      <c r="A123" s="171" t="s">
        <v>9</v>
      </c>
      <c r="B123" s="171" t="s">
        <v>787</v>
      </c>
      <c r="C123" s="164">
        <v>2012</v>
      </c>
      <c r="D123" s="459" t="s">
        <v>786</v>
      </c>
      <c r="E123" s="460" t="s">
        <v>642</v>
      </c>
      <c r="F123" s="171" t="s">
        <v>26</v>
      </c>
      <c r="G123" s="171" t="s">
        <v>13</v>
      </c>
      <c r="H123" s="171" t="s">
        <v>488</v>
      </c>
      <c r="I123" s="461" t="s">
        <v>692</v>
      </c>
      <c r="J123" s="452" t="s">
        <v>177</v>
      </c>
      <c r="K123" s="171" t="s">
        <v>178</v>
      </c>
      <c r="L123" s="529" t="s">
        <v>1113</v>
      </c>
      <c r="M123" s="460">
        <v>120</v>
      </c>
      <c r="N123" s="165"/>
      <c r="O123" s="216" t="s">
        <v>1421</v>
      </c>
      <c r="P123" s="216" t="s">
        <v>134</v>
      </c>
      <c r="Q123" s="453">
        <v>182</v>
      </c>
      <c r="R123" s="216"/>
      <c r="S123" s="454">
        <f t="shared" si="9"/>
        <v>1.5166666666666666</v>
      </c>
      <c r="T123" s="454" t="str">
        <f t="shared" si="10"/>
        <v/>
      </c>
    </row>
    <row r="124" spans="1:20" ht="17.25" customHeight="1">
      <c r="A124" s="171" t="s">
        <v>9</v>
      </c>
      <c r="B124" s="171" t="s">
        <v>787</v>
      </c>
      <c r="C124" s="164">
        <v>2012</v>
      </c>
      <c r="D124" s="459" t="s">
        <v>786</v>
      </c>
      <c r="E124" s="460" t="s">
        <v>642</v>
      </c>
      <c r="F124" s="171" t="s">
        <v>26</v>
      </c>
      <c r="G124" s="171" t="s">
        <v>13</v>
      </c>
      <c r="H124" s="171" t="s">
        <v>488</v>
      </c>
      <c r="I124" s="461" t="s">
        <v>692</v>
      </c>
      <c r="J124" s="452" t="s">
        <v>176</v>
      </c>
      <c r="K124" s="171" t="s">
        <v>178</v>
      </c>
      <c r="L124" s="529" t="s">
        <v>1113</v>
      </c>
      <c r="M124" s="460">
        <v>120</v>
      </c>
      <c r="N124" s="165"/>
      <c r="O124" s="216" t="s">
        <v>1422</v>
      </c>
      <c r="P124" s="216" t="s">
        <v>134</v>
      </c>
      <c r="Q124" s="453">
        <v>182</v>
      </c>
      <c r="R124" s="216"/>
      <c r="S124" s="454">
        <f t="shared" si="9"/>
        <v>1.5166666666666666</v>
      </c>
      <c r="T124" s="454" t="str">
        <f t="shared" si="10"/>
        <v/>
      </c>
    </row>
    <row r="125" spans="1:20" ht="17.25" customHeight="1">
      <c r="A125" s="171" t="s">
        <v>9</v>
      </c>
      <c r="B125" s="171" t="s">
        <v>9</v>
      </c>
      <c r="C125" s="164">
        <v>2012</v>
      </c>
      <c r="D125" s="459" t="s">
        <v>788</v>
      </c>
      <c r="E125" s="460" t="s">
        <v>640</v>
      </c>
      <c r="F125" s="171" t="s">
        <v>26</v>
      </c>
      <c r="G125" s="171" t="s">
        <v>13</v>
      </c>
      <c r="H125" s="171" t="s">
        <v>488</v>
      </c>
      <c r="I125" s="461" t="s">
        <v>789</v>
      </c>
      <c r="J125" s="452" t="s">
        <v>173</v>
      </c>
      <c r="K125" s="171" t="s">
        <v>178</v>
      </c>
      <c r="L125" s="529" t="s">
        <v>1113</v>
      </c>
      <c r="M125" s="460">
        <v>100</v>
      </c>
      <c r="N125" s="165"/>
      <c r="O125" s="216" t="s">
        <v>1296</v>
      </c>
      <c r="P125" s="216" t="s">
        <v>134</v>
      </c>
      <c r="Q125" s="453">
        <v>188</v>
      </c>
      <c r="R125" s="216"/>
      <c r="S125" s="454">
        <f t="shared" si="9"/>
        <v>1.88</v>
      </c>
      <c r="T125" s="454" t="str">
        <f t="shared" si="10"/>
        <v/>
      </c>
    </row>
    <row r="126" spans="1:20" ht="17.25" customHeight="1">
      <c r="A126" s="171" t="s">
        <v>9</v>
      </c>
      <c r="B126" s="171" t="s">
        <v>9</v>
      </c>
      <c r="C126" s="164">
        <v>2012</v>
      </c>
      <c r="D126" s="459" t="s">
        <v>788</v>
      </c>
      <c r="E126" s="460" t="s">
        <v>640</v>
      </c>
      <c r="F126" s="171" t="s">
        <v>26</v>
      </c>
      <c r="G126" s="171" t="s">
        <v>13</v>
      </c>
      <c r="H126" s="171" t="s">
        <v>488</v>
      </c>
      <c r="I126" s="462" t="s">
        <v>789</v>
      </c>
      <c r="J126" s="452" t="s">
        <v>175</v>
      </c>
      <c r="K126" s="171" t="s">
        <v>178</v>
      </c>
      <c r="L126" s="529" t="s">
        <v>1113</v>
      </c>
      <c r="M126" s="460">
        <v>100</v>
      </c>
      <c r="N126" s="165"/>
      <c r="O126" s="216" t="s">
        <v>1418</v>
      </c>
      <c r="P126" s="216" t="s">
        <v>134</v>
      </c>
      <c r="Q126" s="453">
        <v>188</v>
      </c>
      <c r="R126" s="216"/>
      <c r="S126" s="454">
        <f t="shared" si="9"/>
        <v>1.88</v>
      </c>
      <c r="T126" s="454" t="str">
        <f t="shared" si="10"/>
        <v/>
      </c>
    </row>
    <row r="127" spans="1:20" ht="17.25" customHeight="1">
      <c r="A127" s="171" t="s">
        <v>9</v>
      </c>
      <c r="B127" s="171" t="s">
        <v>9</v>
      </c>
      <c r="C127" s="164">
        <v>2012</v>
      </c>
      <c r="D127" s="459" t="s">
        <v>788</v>
      </c>
      <c r="E127" s="460" t="s">
        <v>640</v>
      </c>
      <c r="F127" s="171" t="s">
        <v>26</v>
      </c>
      <c r="G127" s="171" t="s">
        <v>13</v>
      </c>
      <c r="H127" s="171" t="s">
        <v>488</v>
      </c>
      <c r="I127" s="461" t="s">
        <v>789</v>
      </c>
      <c r="J127" s="452" t="s">
        <v>177</v>
      </c>
      <c r="K127" s="171" t="s">
        <v>178</v>
      </c>
      <c r="L127" s="529" t="s">
        <v>1113</v>
      </c>
      <c r="M127" s="460">
        <v>100</v>
      </c>
      <c r="N127" s="165"/>
      <c r="O127" s="216" t="s">
        <v>1113</v>
      </c>
      <c r="P127" s="216" t="s">
        <v>134</v>
      </c>
      <c r="Q127" s="453">
        <v>179</v>
      </c>
      <c r="R127" s="216"/>
      <c r="S127" s="454">
        <f t="shared" si="9"/>
        <v>1.79</v>
      </c>
      <c r="T127" s="454" t="str">
        <f t="shared" si="10"/>
        <v/>
      </c>
    </row>
    <row r="128" spans="1:20" ht="17.25" customHeight="1">
      <c r="A128" s="171" t="s">
        <v>9</v>
      </c>
      <c r="B128" s="171" t="s">
        <v>9</v>
      </c>
      <c r="C128" s="164">
        <v>2012</v>
      </c>
      <c r="D128" s="459" t="s">
        <v>788</v>
      </c>
      <c r="E128" s="460" t="s">
        <v>640</v>
      </c>
      <c r="F128" s="171" t="s">
        <v>26</v>
      </c>
      <c r="G128" s="171" t="s">
        <v>13</v>
      </c>
      <c r="H128" s="171" t="s">
        <v>488</v>
      </c>
      <c r="I128" s="461" t="s">
        <v>789</v>
      </c>
      <c r="J128" s="452" t="s">
        <v>176</v>
      </c>
      <c r="K128" s="171" t="s">
        <v>178</v>
      </c>
      <c r="L128" s="529" t="s">
        <v>1113</v>
      </c>
      <c r="M128" s="460">
        <v>100</v>
      </c>
      <c r="N128" s="165"/>
      <c r="O128" s="216" t="s">
        <v>1418</v>
      </c>
      <c r="P128" s="216" t="s">
        <v>134</v>
      </c>
      <c r="Q128" s="453">
        <v>179</v>
      </c>
      <c r="R128" s="216"/>
      <c r="S128" s="454">
        <f t="shared" si="9"/>
        <v>1.79</v>
      </c>
      <c r="T128" s="454" t="str">
        <f t="shared" si="10"/>
        <v/>
      </c>
    </row>
    <row r="131" spans="1:6" s="69" customFormat="1">
      <c r="A131" s="279" t="s">
        <v>1130</v>
      </c>
      <c r="E131" s="474"/>
      <c r="F131" s="474"/>
    </row>
    <row r="132" spans="1:6" s="69" customFormat="1">
      <c r="A132" s="279" t="s">
        <v>1131</v>
      </c>
      <c r="E132" s="474"/>
      <c r="F132" s="474"/>
    </row>
    <row r="133" spans="1:6" s="69" customFormat="1">
      <c r="A133" s="279" t="s">
        <v>1132</v>
      </c>
      <c r="E133" s="474"/>
      <c r="F133" s="474"/>
    </row>
    <row r="134" spans="1:6">
      <c r="A134" s="946" t="s">
        <v>1431</v>
      </c>
    </row>
    <row r="135" spans="1:6">
      <c r="A135" s="484" t="s">
        <v>1434</v>
      </c>
    </row>
    <row r="136" spans="1:6">
      <c r="A136" s="947" t="s">
        <v>1435</v>
      </c>
    </row>
  </sheetData>
  <autoFilter ref="A3:U128"/>
  <phoneticPr fontId="29" type="noConversion"/>
  <pageMargins left="0.51181102362204722" right="0.39370078740157483" top="0.6692913385826772" bottom="0.59055118110236227" header="0.51181102362204722" footer="0.51181102362204722"/>
  <pageSetup paperSize="8" scale="32" firstPageNumber="0" orientation="landscape" r:id="rId1"/>
  <headerFooter alignWithMargins="0"/>
  <colBreaks count="1" manualBreakCount="1">
    <brk id="18" max="13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SheetLayoutView="100" workbookViewId="0">
      <selection activeCell="A4" sqref="A4:XFD29"/>
    </sheetView>
  </sheetViews>
  <sheetFormatPr defaultColWidth="11.5703125" defaultRowHeight="12.75"/>
  <cols>
    <col min="1" max="1" width="7" style="189" customWidth="1"/>
    <col min="2" max="2" width="52.7109375" style="189" customWidth="1"/>
    <col min="3" max="3" width="11.5703125" style="189" customWidth="1"/>
    <col min="4" max="4" width="38" style="189" customWidth="1"/>
    <col min="5" max="5" width="21.42578125" style="189" customWidth="1"/>
    <col min="6" max="7" width="14.140625" style="189" customWidth="1"/>
    <col min="8" max="16384" width="11.5703125" style="189"/>
  </cols>
  <sheetData>
    <row r="1" spans="1:11" ht="20.100000000000001" customHeight="1" thickBot="1">
      <c r="A1" s="176" t="s">
        <v>188</v>
      </c>
      <c r="B1" s="176"/>
      <c r="C1" s="176"/>
      <c r="D1" s="176"/>
      <c r="E1" s="176"/>
      <c r="F1" s="176"/>
      <c r="G1" s="176"/>
      <c r="J1" s="39" t="s">
        <v>0</v>
      </c>
      <c r="K1" s="33" t="s">
        <v>10</v>
      </c>
    </row>
    <row r="2" spans="1:11" ht="20.100000000000001" customHeight="1" thickBot="1">
      <c r="A2" s="177"/>
      <c r="B2" s="177"/>
      <c r="C2" s="177"/>
      <c r="D2" s="177"/>
      <c r="E2" s="177"/>
      <c r="F2" s="176"/>
      <c r="G2" s="177"/>
      <c r="J2" s="36" t="s">
        <v>375</v>
      </c>
      <c r="K2" s="211" t="s">
        <v>406</v>
      </c>
    </row>
    <row r="3" spans="1:11" ht="43.5" customHeight="1" thickBot="1">
      <c r="A3" s="179" t="s">
        <v>1</v>
      </c>
      <c r="B3" s="41" t="s">
        <v>15</v>
      </c>
      <c r="C3" s="179" t="s">
        <v>61</v>
      </c>
      <c r="D3" s="179" t="s">
        <v>62</v>
      </c>
      <c r="E3" s="179" t="s">
        <v>63</v>
      </c>
      <c r="F3" s="184" t="s">
        <v>350</v>
      </c>
      <c r="G3" s="185" t="s">
        <v>351</v>
      </c>
      <c r="H3" s="215" t="s">
        <v>327</v>
      </c>
      <c r="I3" s="213" t="s">
        <v>352</v>
      </c>
      <c r="J3" s="213" t="s">
        <v>353</v>
      </c>
      <c r="K3" s="215" t="s">
        <v>354</v>
      </c>
    </row>
    <row r="4" spans="1:11" s="192" customFormat="1" ht="24.75" customHeight="1">
      <c r="A4" s="552" t="s">
        <v>9</v>
      </c>
      <c r="B4" s="382" t="s">
        <v>47</v>
      </c>
      <c r="C4" s="552" t="s">
        <v>189</v>
      </c>
      <c r="D4" s="391" t="s">
        <v>190</v>
      </c>
      <c r="E4" s="391" t="s">
        <v>790</v>
      </c>
      <c r="F4" s="609" t="s">
        <v>1373</v>
      </c>
      <c r="G4" s="386" t="s">
        <v>48</v>
      </c>
      <c r="H4" s="607">
        <v>2011</v>
      </c>
      <c r="I4" s="610">
        <v>1</v>
      </c>
      <c r="J4" s="611" t="s">
        <v>1156</v>
      </c>
      <c r="K4" s="611" t="s">
        <v>1156</v>
      </c>
    </row>
    <row r="5" spans="1:11" s="192" customFormat="1" ht="24.75" customHeight="1">
      <c r="A5" s="552" t="s">
        <v>9</v>
      </c>
      <c r="B5" s="382" t="s">
        <v>47</v>
      </c>
      <c r="C5" s="552" t="s">
        <v>189</v>
      </c>
      <c r="D5" s="391" t="s">
        <v>191</v>
      </c>
      <c r="E5" s="391" t="s">
        <v>790</v>
      </c>
      <c r="F5" s="609" t="s">
        <v>1373</v>
      </c>
      <c r="G5" s="386" t="s">
        <v>48</v>
      </c>
      <c r="H5" s="607">
        <v>2011</v>
      </c>
      <c r="I5" s="610">
        <v>1</v>
      </c>
      <c r="J5" s="611" t="s">
        <v>1156</v>
      </c>
      <c r="K5" s="611" t="s">
        <v>1156</v>
      </c>
    </row>
    <row r="6" spans="1:11" s="192" customFormat="1" ht="24.75" customHeight="1">
      <c r="A6" s="552" t="s">
        <v>9</v>
      </c>
      <c r="B6" s="382" t="s">
        <v>47</v>
      </c>
      <c r="C6" s="387" t="s">
        <v>192</v>
      </c>
      <c r="D6" s="391" t="s">
        <v>190</v>
      </c>
      <c r="E6" s="386" t="s">
        <v>791</v>
      </c>
      <c r="F6" s="609" t="s">
        <v>1373</v>
      </c>
      <c r="G6" s="386" t="s">
        <v>48</v>
      </c>
      <c r="H6" s="607">
        <v>2011</v>
      </c>
      <c r="I6" s="610">
        <v>1</v>
      </c>
      <c r="J6" s="611" t="s">
        <v>1156</v>
      </c>
      <c r="K6" s="611" t="s">
        <v>1156</v>
      </c>
    </row>
    <row r="7" spans="1:11" s="192" customFormat="1" ht="24.75" customHeight="1">
      <c r="A7" s="552" t="s">
        <v>9</v>
      </c>
      <c r="B7" s="382" t="s">
        <v>47</v>
      </c>
      <c r="C7" s="387" t="s">
        <v>192</v>
      </c>
      <c r="D7" s="391" t="s">
        <v>193</v>
      </c>
      <c r="E7" s="386" t="s">
        <v>792</v>
      </c>
      <c r="F7" s="609" t="s">
        <v>1373</v>
      </c>
      <c r="G7" s="386" t="s">
        <v>48</v>
      </c>
      <c r="H7" s="607">
        <v>2011</v>
      </c>
      <c r="I7" s="610">
        <v>1</v>
      </c>
      <c r="J7" s="611" t="s">
        <v>1156</v>
      </c>
      <c r="K7" s="611" t="s">
        <v>1156</v>
      </c>
    </row>
    <row r="8" spans="1:11" s="192" customFormat="1" ht="24.75" customHeight="1">
      <c r="A8" s="552" t="s">
        <v>9</v>
      </c>
      <c r="B8" s="382" t="s">
        <v>47</v>
      </c>
      <c r="C8" s="387" t="s">
        <v>192</v>
      </c>
      <c r="D8" s="391" t="s">
        <v>193</v>
      </c>
      <c r="E8" s="386" t="s">
        <v>793</v>
      </c>
      <c r="F8" s="609" t="s">
        <v>1373</v>
      </c>
      <c r="G8" s="386" t="s">
        <v>48</v>
      </c>
      <c r="H8" s="607">
        <v>2011</v>
      </c>
      <c r="I8" s="610">
        <v>1</v>
      </c>
      <c r="J8" s="611" t="s">
        <v>1156</v>
      </c>
      <c r="K8" s="611" t="s">
        <v>1156</v>
      </c>
    </row>
    <row r="9" spans="1:11" s="192" customFormat="1" ht="24.75" customHeight="1">
      <c r="A9" s="552" t="s">
        <v>9</v>
      </c>
      <c r="B9" s="382" t="s">
        <v>47</v>
      </c>
      <c r="C9" s="387" t="s">
        <v>192</v>
      </c>
      <c r="D9" s="391" t="s">
        <v>194</v>
      </c>
      <c r="E9" s="386" t="s">
        <v>794</v>
      </c>
      <c r="F9" s="609" t="s">
        <v>1373</v>
      </c>
      <c r="G9" s="386" t="s">
        <v>48</v>
      </c>
      <c r="H9" s="607">
        <v>2011</v>
      </c>
      <c r="I9" s="610">
        <v>1</v>
      </c>
      <c r="J9" s="611" t="s">
        <v>1156</v>
      </c>
      <c r="K9" s="611" t="s">
        <v>1156</v>
      </c>
    </row>
    <row r="10" spans="1:11" s="192" customFormat="1" ht="24.75" customHeight="1">
      <c r="A10" s="552" t="s">
        <v>9</v>
      </c>
      <c r="B10" s="382" t="s">
        <v>47</v>
      </c>
      <c r="C10" s="387" t="s">
        <v>192</v>
      </c>
      <c r="D10" s="391" t="s">
        <v>195</v>
      </c>
      <c r="E10" s="386" t="s">
        <v>795</v>
      </c>
      <c r="F10" s="609" t="s">
        <v>1373</v>
      </c>
      <c r="G10" s="386" t="s">
        <v>48</v>
      </c>
      <c r="H10" s="607">
        <v>2011</v>
      </c>
      <c r="I10" s="610">
        <v>1</v>
      </c>
      <c r="J10" s="611" t="s">
        <v>1156</v>
      </c>
      <c r="K10" s="611" t="s">
        <v>1156</v>
      </c>
    </row>
    <row r="11" spans="1:11" s="192" customFormat="1" ht="24.75" customHeight="1">
      <c r="A11" s="552" t="s">
        <v>9</v>
      </c>
      <c r="B11" s="382" t="s">
        <v>47</v>
      </c>
      <c r="C11" s="387" t="s">
        <v>192</v>
      </c>
      <c r="D11" s="391" t="s">
        <v>796</v>
      </c>
      <c r="E11" s="386" t="s">
        <v>797</v>
      </c>
      <c r="F11" s="609" t="s">
        <v>1373</v>
      </c>
      <c r="G11" s="386" t="s">
        <v>48</v>
      </c>
      <c r="H11" s="607">
        <v>2011</v>
      </c>
      <c r="I11" s="610">
        <v>1</v>
      </c>
      <c r="J11" s="611" t="s">
        <v>1156</v>
      </c>
      <c r="K11" s="611" t="s">
        <v>1156</v>
      </c>
    </row>
    <row r="12" spans="1:11" s="192" customFormat="1" ht="24.75" customHeight="1">
      <c r="A12" s="552" t="s">
        <v>9</v>
      </c>
      <c r="B12" s="382" t="s">
        <v>47</v>
      </c>
      <c r="C12" s="387" t="s">
        <v>192</v>
      </c>
      <c r="D12" s="391" t="s">
        <v>798</v>
      </c>
      <c r="E12" s="386" t="s">
        <v>797</v>
      </c>
      <c r="F12" s="609" t="s">
        <v>1373</v>
      </c>
      <c r="G12" s="386" t="s">
        <v>48</v>
      </c>
      <c r="H12" s="607">
        <v>2011</v>
      </c>
      <c r="I12" s="610">
        <v>1</v>
      </c>
      <c r="J12" s="611" t="s">
        <v>1156</v>
      </c>
      <c r="K12" s="611" t="s">
        <v>1156</v>
      </c>
    </row>
    <row r="13" spans="1:11" s="192" customFormat="1" ht="24.75" customHeight="1">
      <c r="A13" s="552" t="s">
        <v>9</v>
      </c>
      <c r="B13" s="382" t="s">
        <v>47</v>
      </c>
      <c r="C13" s="387" t="s">
        <v>192</v>
      </c>
      <c r="D13" s="391" t="s">
        <v>799</v>
      </c>
      <c r="E13" s="386" t="s">
        <v>800</v>
      </c>
      <c r="F13" s="609" t="s">
        <v>1373</v>
      </c>
      <c r="G13" s="386" t="s">
        <v>48</v>
      </c>
      <c r="H13" s="607">
        <v>2011</v>
      </c>
      <c r="I13" s="610">
        <v>1</v>
      </c>
      <c r="J13" s="611" t="s">
        <v>1156</v>
      </c>
      <c r="K13" s="611" t="s">
        <v>1156</v>
      </c>
    </row>
    <row r="14" spans="1:11" s="192" customFormat="1" ht="24.75" customHeight="1">
      <c r="A14" s="552" t="s">
        <v>9</v>
      </c>
      <c r="B14" s="382" t="s">
        <v>47</v>
      </c>
      <c r="C14" s="387" t="s">
        <v>192</v>
      </c>
      <c r="D14" s="391" t="s">
        <v>801</v>
      </c>
      <c r="E14" s="386" t="s">
        <v>800</v>
      </c>
      <c r="F14" s="609" t="s">
        <v>1373</v>
      </c>
      <c r="G14" s="386" t="s">
        <v>48</v>
      </c>
      <c r="H14" s="607">
        <v>2011</v>
      </c>
      <c r="I14" s="610">
        <v>1</v>
      </c>
      <c r="J14" s="611" t="s">
        <v>1156</v>
      </c>
      <c r="K14" s="611" t="s">
        <v>1156</v>
      </c>
    </row>
    <row r="15" spans="1:11" ht="24.75" customHeight="1">
      <c r="A15" s="552" t="s">
        <v>9</v>
      </c>
      <c r="B15" s="382" t="s">
        <v>47</v>
      </c>
      <c r="C15" s="387" t="s">
        <v>192</v>
      </c>
      <c r="D15" s="391" t="s">
        <v>802</v>
      </c>
      <c r="E15" s="386" t="s">
        <v>803</v>
      </c>
      <c r="F15" s="609" t="s">
        <v>1373</v>
      </c>
      <c r="G15" s="386" t="s">
        <v>48</v>
      </c>
      <c r="H15" s="607">
        <v>2011</v>
      </c>
      <c r="I15" s="610">
        <v>1</v>
      </c>
      <c r="J15" s="611" t="s">
        <v>1156</v>
      </c>
      <c r="K15" s="611" t="s">
        <v>1156</v>
      </c>
    </row>
    <row r="16" spans="1:11" ht="24.75" customHeight="1">
      <c r="A16" s="552" t="s">
        <v>9</v>
      </c>
      <c r="B16" s="382" t="s">
        <v>47</v>
      </c>
      <c r="C16" s="387" t="s">
        <v>192</v>
      </c>
      <c r="D16" s="391" t="s">
        <v>804</v>
      </c>
      <c r="E16" s="386" t="s">
        <v>803</v>
      </c>
      <c r="F16" s="609" t="s">
        <v>1373</v>
      </c>
      <c r="G16" s="386" t="s">
        <v>48</v>
      </c>
      <c r="H16" s="607">
        <v>2011</v>
      </c>
      <c r="I16" s="610">
        <v>1</v>
      </c>
      <c r="J16" s="611" t="s">
        <v>1156</v>
      </c>
      <c r="K16" s="611" t="s">
        <v>1156</v>
      </c>
    </row>
    <row r="17" spans="1:11" ht="24.75" customHeight="1">
      <c r="A17" s="552" t="s">
        <v>9</v>
      </c>
      <c r="B17" s="382" t="s">
        <v>47</v>
      </c>
      <c r="C17" s="387" t="s">
        <v>192</v>
      </c>
      <c r="D17" s="391" t="s">
        <v>805</v>
      </c>
      <c r="E17" s="386" t="s">
        <v>803</v>
      </c>
      <c r="F17" s="609" t="s">
        <v>1373</v>
      </c>
      <c r="G17" s="386" t="s">
        <v>48</v>
      </c>
      <c r="H17" s="607">
        <v>2011</v>
      </c>
      <c r="I17" s="610">
        <v>1</v>
      </c>
      <c r="J17" s="611" t="s">
        <v>1156</v>
      </c>
      <c r="K17" s="611" t="s">
        <v>1156</v>
      </c>
    </row>
    <row r="18" spans="1:11" ht="24.75" customHeight="1">
      <c r="A18" s="552" t="s">
        <v>9</v>
      </c>
      <c r="B18" s="382" t="s">
        <v>47</v>
      </c>
      <c r="C18" s="387" t="s">
        <v>192</v>
      </c>
      <c r="D18" s="391" t="s">
        <v>806</v>
      </c>
      <c r="E18" s="386" t="s">
        <v>803</v>
      </c>
      <c r="F18" s="609" t="s">
        <v>1373</v>
      </c>
      <c r="G18" s="386" t="s">
        <v>48</v>
      </c>
      <c r="H18" s="607">
        <v>2011</v>
      </c>
      <c r="I18" s="610">
        <v>1</v>
      </c>
      <c r="J18" s="611" t="s">
        <v>1156</v>
      </c>
      <c r="K18" s="611" t="s">
        <v>1156</v>
      </c>
    </row>
    <row r="19" spans="1:11" ht="24.75" customHeight="1">
      <c r="A19" s="552" t="s">
        <v>9</v>
      </c>
      <c r="B19" s="382" t="s">
        <v>47</v>
      </c>
      <c r="C19" s="387" t="s">
        <v>192</v>
      </c>
      <c r="D19" s="391" t="s">
        <v>807</v>
      </c>
      <c r="E19" s="386" t="s">
        <v>803</v>
      </c>
      <c r="F19" s="609" t="s">
        <v>1373</v>
      </c>
      <c r="G19" s="386" t="s">
        <v>48</v>
      </c>
      <c r="H19" s="607">
        <v>2011</v>
      </c>
      <c r="I19" s="610">
        <v>1</v>
      </c>
      <c r="J19" s="611" t="s">
        <v>1156</v>
      </c>
      <c r="K19" s="611" t="s">
        <v>1156</v>
      </c>
    </row>
    <row r="20" spans="1:11" ht="24.75" customHeight="1">
      <c r="A20" s="552" t="s">
        <v>9</v>
      </c>
      <c r="B20" s="382" t="s">
        <v>47</v>
      </c>
      <c r="C20" s="387" t="s">
        <v>192</v>
      </c>
      <c r="D20" s="391" t="s">
        <v>808</v>
      </c>
      <c r="E20" s="386" t="s">
        <v>803</v>
      </c>
      <c r="F20" s="609" t="s">
        <v>1373</v>
      </c>
      <c r="G20" s="386" t="s">
        <v>48</v>
      </c>
      <c r="H20" s="607">
        <v>2011</v>
      </c>
      <c r="I20" s="610">
        <v>1</v>
      </c>
      <c r="J20" s="611" t="s">
        <v>1156</v>
      </c>
      <c r="K20" s="611" t="s">
        <v>1156</v>
      </c>
    </row>
    <row r="21" spans="1:11" s="389" customFormat="1" ht="24.75" customHeight="1">
      <c r="A21" s="552" t="s">
        <v>9</v>
      </c>
      <c r="B21" s="382" t="s">
        <v>47</v>
      </c>
      <c r="C21" s="612" t="s">
        <v>196</v>
      </c>
      <c r="D21" s="613" t="s">
        <v>197</v>
      </c>
      <c r="E21" s="386" t="s">
        <v>803</v>
      </c>
      <c r="F21" s="609" t="s">
        <v>1373</v>
      </c>
      <c r="G21" s="386" t="s">
        <v>48</v>
      </c>
      <c r="H21" s="607">
        <v>2011</v>
      </c>
      <c r="I21" s="610">
        <v>1</v>
      </c>
      <c r="J21" s="611" t="s">
        <v>1156</v>
      </c>
      <c r="K21" s="611" t="s">
        <v>1156</v>
      </c>
    </row>
    <row r="22" spans="1:11" s="389" customFormat="1" ht="24.75" customHeight="1">
      <c r="A22" s="552" t="s">
        <v>9</v>
      </c>
      <c r="B22" s="382" t="s">
        <v>47</v>
      </c>
      <c r="C22" s="612" t="s">
        <v>196</v>
      </c>
      <c r="D22" s="613" t="s">
        <v>198</v>
      </c>
      <c r="E22" s="386" t="s">
        <v>803</v>
      </c>
      <c r="F22" s="609" t="s">
        <v>1373</v>
      </c>
      <c r="G22" s="386" t="s">
        <v>48</v>
      </c>
      <c r="H22" s="607">
        <v>2011</v>
      </c>
      <c r="I22" s="610">
        <v>1</v>
      </c>
      <c r="J22" s="611" t="s">
        <v>1156</v>
      </c>
      <c r="K22" s="611" t="s">
        <v>1156</v>
      </c>
    </row>
    <row r="23" spans="1:11" s="389" customFormat="1" ht="24.75" customHeight="1">
      <c r="A23" s="552" t="s">
        <v>9</v>
      </c>
      <c r="B23" s="382" t="s">
        <v>47</v>
      </c>
      <c r="C23" s="616" t="s">
        <v>192</v>
      </c>
      <c r="D23" s="617" t="s">
        <v>947</v>
      </c>
      <c r="E23" s="618" t="s">
        <v>1374</v>
      </c>
      <c r="F23" s="609" t="s">
        <v>1314</v>
      </c>
      <c r="G23" s="386" t="s">
        <v>48</v>
      </c>
      <c r="H23" s="619">
        <v>2011</v>
      </c>
      <c r="I23" s="610">
        <v>0.84502446982055457</v>
      </c>
      <c r="J23" s="610">
        <v>0.84502446982055457</v>
      </c>
      <c r="K23" s="614">
        <v>3.5950564333951172E-3</v>
      </c>
    </row>
    <row r="24" spans="1:11" s="389" customFormat="1" ht="24.75" customHeight="1">
      <c r="A24" s="552" t="s">
        <v>9</v>
      </c>
      <c r="B24" s="382" t="s">
        <v>47</v>
      </c>
      <c r="C24" s="616" t="s">
        <v>192</v>
      </c>
      <c r="D24" s="617" t="s">
        <v>947</v>
      </c>
      <c r="E24" s="618" t="s">
        <v>1374</v>
      </c>
      <c r="F24" s="609" t="s">
        <v>1320</v>
      </c>
      <c r="G24" s="386" t="s">
        <v>48</v>
      </c>
      <c r="H24" s="619">
        <v>2011</v>
      </c>
      <c r="I24" s="610">
        <v>0.77304964539007093</v>
      </c>
      <c r="J24" s="610">
        <v>0.77304964539007093</v>
      </c>
      <c r="K24" s="614">
        <v>8.1504503405853811E-3</v>
      </c>
    </row>
    <row r="25" spans="1:11" s="389" customFormat="1" ht="24.75" customHeight="1">
      <c r="A25" s="552" t="s">
        <v>9</v>
      </c>
      <c r="B25" s="382" t="s">
        <v>47</v>
      </c>
      <c r="C25" s="616" t="s">
        <v>192</v>
      </c>
      <c r="D25" s="617" t="s">
        <v>947</v>
      </c>
      <c r="E25" s="618" t="s">
        <v>1374</v>
      </c>
      <c r="F25" s="609" t="s">
        <v>1326</v>
      </c>
      <c r="G25" s="386" t="s">
        <v>48</v>
      </c>
      <c r="H25" s="619">
        <v>2011</v>
      </c>
      <c r="I25" s="610">
        <v>0.68181818181818188</v>
      </c>
      <c r="J25" s="610">
        <v>0.68181818181818188</v>
      </c>
      <c r="K25" s="614">
        <v>6.9660173837167966E-2</v>
      </c>
    </row>
    <row r="26" spans="1:11" s="389" customFormat="1" ht="24.75" customHeight="1">
      <c r="A26" s="552" t="s">
        <v>9</v>
      </c>
      <c r="B26" s="382" t="s">
        <v>47</v>
      </c>
      <c r="C26" s="616" t="s">
        <v>192</v>
      </c>
      <c r="D26" s="617" t="s">
        <v>947</v>
      </c>
      <c r="E26" s="618" t="s">
        <v>1374</v>
      </c>
      <c r="F26" s="609" t="s">
        <v>1331</v>
      </c>
      <c r="G26" s="386" t="s">
        <v>48</v>
      </c>
      <c r="H26" s="619">
        <v>2011</v>
      </c>
      <c r="I26" s="610">
        <v>0.77500000000000002</v>
      </c>
      <c r="J26" s="610">
        <v>0.77500000000000002</v>
      </c>
      <c r="K26" s="614">
        <v>1.6428054321670497E-2</v>
      </c>
    </row>
    <row r="27" spans="1:11" s="389" customFormat="1" ht="24.75" customHeight="1">
      <c r="A27" s="552" t="s">
        <v>9</v>
      </c>
      <c r="B27" s="382" t="s">
        <v>47</v>
      </c>
      <c r="C27" s="616" t="s">
        <v>192</v>
      </c>
      <c r="D27" s="617" t="s">
        <v>947</v>
      </c>
      <c r="E27" s="618" t="s">
        <v>1374</v>
      </c>
      <c r="F27" s="609" t="s">
        <v>1339</v>
      </c>
      <c r="G27" s="386" t="s">
        <v>48</v>
      </c>
      <c r="H27" s="619">
        <v>2011</v>
      </c>
      <c r="I27" s="610">
        <v>0.81707317073170727</v>
      </c>
      <c r="J27" s="610">
        <v>0.81707317073170727</v>
      </c>
      <c r="K27" s="614">
        <v>1.3127237155354103E-2</v>
      </c>
    </row>
    <row r="28" spans="1:11" s="389" customFormat="1" ht="24.75" customHeight="1">
      <c r="A28" s="552" t="s">
        <v>9</v>
      </c>
      <c r="B28" s="382" t="s">
        <v>47</v>
      </c>
      <c r="C28" s="616" t="s">
        <v>192</v>
      </c>
      <c r="D28" s="617" t="s">
        <v>947</v>
      </c>
      <c r="E28" s="618" t="s">
        <v>1374</v>
      </c>
      <c r="F28" s="609" t="s">
        <v>1343</v>
      </c>
      <c r="G28" s="386" t="s">
        <v>48</v>
      </c>
      <c r="H28" s="619">
        <v>2011</v>
      </c>
      <c r="I28" s="610">
        <v>0.84090909090909094</v>
      </c>
      <c r="J28" s="610">
        <v>0.84090909090909094</v>
      </c>
      <c r="K28" s="614">
        <v>1.9837624153939096E-2</v>
      </c>
    </row>
    <row r="29" spans="1:11" s="389" customFormat="1" ht="24.75" customHeight="1">
      <c r="A29" s="552" t="s">
        <v>9</v>
      </c>
      <c r="B29" s="382" t="s">
        <v>47</v>
      </c>
      <c r="C29" s="616" t="s">
        <v>192</v>
      </c>
      <c r="D29" s="617" t="s">
        <v>947</v>
      </c>
      <c r="E29" s="618" t="s">
        <v>1374</v>
      </c>
      <c r="F29" s="609" t="s">
        <v>1346</v>
      </c>
      <c r="G29" s="386" t="s">
        <v>48</v>
      </c>
      <c r="H29" s="619">
        <v>2011</v>
      </c>
      <c r="I29" s="615">
        <v>0.87755102040816324</v>
      </c>
      <c r="J29" s="615">
        <v>0.87755102040816324</v>
      </c>
      <c r="K29" s="614">
        <v>8.3270646999299591E-2</v>
      </c>
    </row>
    <row r="30" spans="1:11" s="389" customFormat="1">
      <c r="A30" s="390"/>
      <c r="B30" s="390"/>
      <c r="C30" s="390"/>
      <c r="D30" s="181"/>
      <c r="E30" s="182"/>
      <c r="F30" s="186"/>
      <c r="G30" s="186"/>
      <c r="H30" s="388"/>
      <c r="I30" s="388"/>
      <c r="J30" s="388"/>
      <c r="K30" s="388"/>
    </row>
    <row r="31" spans="1:11" ht="13.15" customHeight="1">
      <c r="A31" s="183" t="s">
        <v>355</v>
      </c>
      <c r="E31" s="50"/>
      <c r="F31" s="50"/>
      <c r="G31" s="50"/>
    </row>
    <row r="32" spans="1:11" ht="13.15" customHeight="1">
      <c r="A32" s="183" t="s">
        <v>356</v>
      </c>
      <c r="E32" s="50"/>
      <c r="F32" s="50"/>
      <c r="G32" s="50"/>
    </row>
    <row r="33" spans="1:11" ht="42.75" customHeight="1">
      <c r="A33" s="856" t="s">
        <v>359</v>
      </c>
      <c r="B33" s="857"/>
      <c r="C33" s="857"/>
      <c r="D33" s="857"/>
      <c r="E33" s="857"/>
      <c r="F33" s="857"/>
      <c r="G33" s="857"/>
      <c r="H33" s="857"/>
      <c r="I33" s="857"/>
      <c r="J33" s="857"/>
      <c r="K33" s="857"/>
    </row>
  </sheetData>
  <mergeCells count="1">
    <mergeCell ref="A33:K33"/>
  </mergeCells>
  <pageMargins left="0.70866141732283472" right="0.70866141732283472" top="0.74803149606299213" bottom="0.74803149606299213" header="0.51181102362204722" footer="0.51181102362204722"/>
  <pageSetup paperSize="9" scale="65"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view="pageBreakPreview" zoomScaleSheetLayoutView="100" workbookViewId="0">
      <selection activeCell="K20" sqref="K20"/>
    </sheetView>
  </sheetViews>
  <sheetFormatPr defaultColWidth="11.42578125" defaultRowHeight="12.75"/>
  <cols>
    <col min="1" max="1" width="9.5703125" style="1" customWidth="1"/>
    <col min="2" max="2" width="40" style="1" customWidth="1"/>
    <col min="3" max="3" width="18.28515625" style="1" customWidth="1"/>
    <col min="4" max="4" width="16.7109375" style="1" customWidth="1"/>
  </cols>
  <sheetData>
    <row r="1" spans="1:4" ht="19.899999999999999" customHeight="1">
      <c r="A1" s="114" t="s">
        <v>199</v>
      </c>
      <c r="B1" s="115"/>
      <c r="C1" s="116" t="s">
        <v>60</v>
      </c>
      <c r="D1" s="117" t="s">
        <v>10</v>
      </c>
    </row>
    <row r="2" spans="1:4" ht="18.600000000000001" customHeight="1">
      <c r="A2" s="35"/>
      <c r="B2" s="118"/>
      <c r="C2" s="111"/>
      <c r="D2" s="117"/>
    </row>
    <row r="3" spans="1:4" ht="25.5">
      <c r="A3" s="119" t="s">
        <v>1</v>
      </c>
      <c r="B3" s="120" t="s">
        <v>124</v>
      </c>
      <c r="C3" s="121" t="s">
        <v>200</v>
      </c>
      <c r="D3" s="122" t="s">
        <v>201</v>
      </c>
    </row>
    <row r="4" spans="1:4">
      <c r="A4" s="392" t="s">
        <v>9</v>
      </c>
      <c r="B4" s="393" t="s">
        <v>809</v>
      </c>
      <c r="C4" s="394" t="s">
        <v>203</v>
      </c>
      <c r="D4" s="395">
        <v>1</v>
      </c>
    </row>
    <row r="5" spans="1:4">
      <c r="A5" s="392" t="s">
        <v>9</v>
      </c>
      <c r="B5" s="393" t="s">
        <v>810</v>
      </c>
      <c r="C5" s="394" t="s">
        <v>203</v>
      </c>
      <c r="D5" s="395">
        <v>1</v>
      </c>
    </row>
    <row r="6" spans="1:4">
      <c r="A6" s="392" t="s">
        <v>9</v>
      </c>
      <c r="B6" s="393" t="s">
        <v>810</v>
      </c>
      <c r="C6" s="394" t="s">
        <v>202</v>
      </c>
      <c r="D6" s="395">
        <v>1.1000000000000001</v>
      </c>
    </row>
    <row r="7" spans="1:4">
      <c r="A7" s="392" t="s">
        <v>9</v>
      </c>
      <c r="B7" s="396" t="s">
        <v>811</v>
      </c>
      <c r="C7" s="394" t="s">
        <v>203</v>
      </c>
      <c r="D7" s="395">
        <v>1</v>
      </c>
    </row>
    <row r="8" spans="1:4">
      <c r="A8" s="392" t="s">
        <v>9</v>
      </c>
      <c r="B8" s="396" t="s">
        <v>811</v>
      </c>
      <c r="C8" s="394" t="s">
        <v>202</v>
      </c>
      <c r="D8" s="395">
        <v>1.25</v>
      </c>
    </row>
    <row r="9" spans="1:4">
      <c r="A9" s="392" t="s">
        <v>9</v>
      </c>
      <c r="B9" s="396" t="s">
        <v>811</v>
      </c>
      <c r="C9" s="394" t="s">
        <v>812</v>
      </c>
      <c r="D9" s="395">
        <v>2</v>
      </c>
    </row>
    <row r="10" spans="1:4">
      <c r="A10" s="392" t="s">
        <v>9</v>
      </c>
      <c r="B10" s="393" t="s">
        <v>813</v>
      </c>
      <c r="C10" s="394" t="s">
        <v>203</v>
      </c>
      <c r="D10" s="395">
        <v>1</v>
      </c>
    </row>
    <row r="11" spans="1:4">
      <c r="A11" s="392" t="s">
        <v>9</v>
      </c>
      <c r="B11" s="396" t="s">
        <v>149</v>
      </c>
      <c r="C11" s="394" t="s">
        <v>203</v>
      </c>
      <c r="D11" s="395">
        <v>1</v>
      </c>
    </row>
    <row r="12" spans="1:4">
      <c r="A12" s="392" t="s">
        <v>9</v>
      </c>
      <c r="B12" s="396" t="s">
        <v>149</v>
      </c>
      <c r="C12" s="394" t="s">
        <v>202</v>
      </c>
      <c r="D12" s="395">
        <v>1.1499999999999999</v>
      </c>
    </row>
    <row r="13" spans="1:4">
      <c r="A13" s="392" t="s">
        <v>9</v>
      </c>
      <c r="B13" s="396" t="s">
        <v>149</v>
      </c>
      <c r="C13" s="394" t="s">
        <v>814</v>
      </c>
      <c r="D13" s="395">
        <v>1.4</v>
      </c>
    </row>
    <row r="14" spans="1:4">
      <c r="A14" s="392" t="s">
        <v>9</v>
      </c>
      <c r="B14" s="396" t="s">
        <v>149</v>
      </c>
      <c r="C14" s="394" t="s">
        <v>812</v>
      </c>
      <c r="D14" s="395">
        <v>2.6</v>
      </c>
    </row>
    <row r="15" spans="1:4">
      <c r="A15" s="392" t="s">
        <v>9</v>
      </c>
      <c r="B15" s="393" t="s">
        <v>815</v>
      </c>
      <c r="C15" s="394" t="s">
        <v>203</v>
      </c>
      <c r="D15" s="395">
        <v>1</v>
      </c>
    </row>
    <row r="16" spans="1:4">
      <c r="A16" s="392" t="s">
        <v>9</v>
      </c>
      <c r="B16" s="393" t="s">
        <v>815</v>
      </c>
      <c r="C16" s="394" t="s">
        <v>202</v>
      </c>
      <c r="D16" s="395">
        <v>1.04</v>
      </c>
    </row>
    <row r="17" spans="1:4">
      <c r="A17" s="392" t="s">
        <v>9</v>
      </c>
      <c r="B17" s="393" t="s">
        <v>815</v>
      </c>
      <c r="C17" s="394" t="s">
        <v>812</v>
      </c>
      <c r="D17" s="395">
        <v>2.4</v>
      </c>
    </row>
    <row r="18" spans="1:4">
      <c r="A18" s="392" t="s">
        <v>9</v>
      </c>
      <c r="B18" s="392" t="s">
        <v>816</v>
      </c>
      <c r="C18" s="394" t="s">
        <v>203</v>
      </c>
      <c r="D18" s="397">
        <v>1</v>
      </c>
    </row>
    <row r="19" spans="1:4">
      <c r="A19" s="392" t="s">
        <v>9</v>
      </c>
      <c r="B19" s="392" t="s">
        <v>816</v>
      </c>
      <c r="C19" s="394" t="s">
        <v>814</v>
      </c>
      <c r="D19" s="397">
        <v>2.5</v>
      </c>
    </row>
    <row r="20" spans="1:4">
      <c r="A20" s="392" t="s">
        <v>9</v>
      </c>
      <c r="B20" s="392" t="s">
        <v>816</v>
      </c>
      <c r="C20" s="394" t="s">
        <v>817</v>
      </c>
      <c r="D20" s="397">
        <v>2.5</v>
      </c>
    </row>
    <row r="21" spans="1:4">
      <c r="A21" s="392" t="s">
        <v>9</v>
      </c>
      <c r="B21" s="396" t="s">
        <v>816</v>
      </c>
      <c r="C21" s="394" t="s">
        <v>812</v>
      </c>
      <c r="D21" s="395">
        <v>5</v>
      </c>
    </row>
    <row r="22" spans="1:4">
      <c r="A22" s="392" t="s">
        <v>9</v>
      </c>
      <c r="B22" s="396" t="s">
        <v>818</v>
      </c>
      <c r="C22" s="394" t="s">
        <v>203</v>
      </c>
      <c r="D22" s="395">
        <v>1</v>
      </c>
    </row>
    <row r="23" spans="1:4">
      <c r="A23" s="392" t="s">
        <v>9</v>
      </c>
      <c r="B23" s="396" t="s">
        <v>818</v>
      </c>
      <c r="C23" s="394" t="s">
        <v>202</v>
      </c>
      <c r="D23" s="395">
        <v>1.1499999999999999</v>
      </c>
    </row>
    <row r="24" spans="1:4">
      <c r="A24" s="392" t="s">
        <v>9</v>
      </c>
      <c r="B24" s="396" t="s">
        <v>818</v>
      </c>
      <c r="C24" s="394" t="s">
        <v>812</v>
      </c>
      <c r="D24" s="395">
        <v>2.23</v>
      </c>
    </row>
    <row r="25" spans="1:4">
      <c r="A25" s="392" t="s">
        <v>9</v>
      </c>
      <c r="B25" s="393" t="s">
        <v>819</v>
      </c>
      <c r="C25" s="394" t="s">
        <v>203</v>
      </c>
      <c r="D25" s="395">
        <v>1</v>
      </c>
    </row>
    <row r="26" spans="1:4">
      <c r="A26" s="392" t="s">
        <v>9</v>
      </c>
      <c r="B26" s="393" t="s">
        <v>819</v>
      </c>
      <c r="C26" s="394" t="s">
        <v>202</v>
      </c>
      <c r="D26" s="395">
        <v>1.08</v>
      </c>
    </row>
    <row r="27" spans="1:4">
      <c r="A27" s="392" t="s">
        <v>9</v>
      </c>
      <c r="B27" s="393" t="s">
        <v>819</v>
      </c>
      <c r="C27" s="394" t="s">
        <v>812</v>
      </c>
      <c r="D27" s="395">
        <v>2.4</v>
      </c>
    </row>
    <row r="28" spans="1:4">
      <c r="A28" s="392" t="s">
        <v>9</v>
      </c>
      <c r="B28" s="393" t="s">
        <v>152</v>
      </c>
      <c r="C28" s="394" t="s">
        <v>203</v>
      </c>
      <c r="D28" s="395">
        <v>1</v>
      </c>
    </row>
    <row r="29" spans="1:4">
      <c r="A29" s="392" t="s">
        <v>9</v>
      </c>
      <c r="B29" s="393" t="s">
        <v>152</v>
      </c>
      <c r="C29" s="394" t="s">
        <v>202</v>
      </c>
      <c r="D29" s="395">
        <v>1.1100000000000001</v>
      </c>
    </row>
    <row r="30" spans="1:4">
      <c r="A30" s="392" t="s">
        <v>9</v>
      </c>
      <c r="B30" s="393" t="s">
        <v>152</v>
      </c>
      <c r="C30" s="394" t="s">
        <v>812</v>
      </c>
      <c r="D30" s="395">
        <v>2.8</v>
      </c>
    </row>
    <row r="31" spans="1:4">
      <c r="A31" s="392" t="s">
        <v>9</v>
      </c>
      <c r="B31" s="393" t="s">
        <v>820</v>
      </c>
      <c r="C31" s="394" t="s">
        <v>203</v>
      </c>
      <c r="D31" s="395">
        <v>1</v>
      </c>
    </row>
    <row r="32" spans="1:4">
      <c r="A32" s="392" t="s">
        <v>9</v>
      </c>
      <c r="B32" s="393" t="s">
        <v>820</v>
      </c>
      <c r="C32" s="394" t="s">
        <v>202</v>
      </c>
      <c r="D32" s="395">
        <v>1.1000000000000001</v>
      </c>
    </row>
    <row r="33" spans="1:4">
      <c r="A33" s="392" t="s">
        <v>9</v>
      </c>
      <c r="B33" s="393" t="s">
        <v>820</v>
      </c>
      <c r="C33" s="394" t="s">
        <v>812</v>
      </c>
      <c r="D33" s="395">
        <v>2</v>
      </c>
    </row>
    <row r="34" spans="1:4">
      <c r="A34" s="392" t="s">
        <v>9</v>
      </c>
      <c r="B34" s="393" t="s">
        <v>821</v>
      </c>
      <c r="C34" s="394" t="s">
        <v>203</v>
      </c>
      <c r="D34" s="395">
        <v>1</v>
      </c>
    </row>
    <row r="35" spans="1:4">
      <c r="A35" s="392" t="s">
        <v>9</v>
      </c>
      <c r="B35" s="393" t="s">
        <v>821</v>
      </c>
      <c r="C35" s="394" t="s">
        <v>202</v>
      </c>
      <c r="D35" s="395">
        <v>1.04</v>
      </c>
    </row>
    <row r="36" spans="1:4">
      <c r="A36" s="392" t="s">
        <v>9</v>
      </c>
      <c r="B36" s="393" t="s">
        <v>821</v>
      </c>
      <c r="C36" s="394" t="s">
        <v>812</v>
      </c>
      <c r="D36" s="395">
        <v>2.4</v>
      </c>
    </row>
    <row r="37" spans="1:4">
      <c r="A37" s="392" t="s">
        <v>9</v>
      </c>
      <c r="B37" s="396" t="s">
        <v>822</v>
      </c>
      <c r="C37" s="394" t="s">
        <v>203</v>
      </c>
      <c r="D37" s="395">
        <v>1</v>
      </c>
    </row>
    <row r="38" spans="1:4">
      <c r="A38" s="392" t="s">
        <v>9</v>
      </c>
      <c r="B38" s="396" t="s">
        <v>822</v>
      </c>
      <c r="C38" s="394" t="s">
        <v>814</v>
      </c>
      <c r="D38" s="395">
        <v>1.34</v>
      </c>
    </row>
    <row r="39" spans="1:4">
      <c r="A39" s="392" t="s">
        <v>9</v>
      </c>
      <c r="B39" s="396" t="s">
        <v>822</v>
      </c>
      <c r="C39" s="394" t="s">
        <v>202</v>
      </c>
      <c r="D39" s="395">
        <v>1.1000000000000001</v>
      </c>
    </row>
    <row r="40" spans="1:4">
      <c r="A40" s="392" t="s">
        <v>9</v>
      </c>
      <c r="B40" s="396" t="s">
        <v>822</v>
      </c>
      <c r="C40" s="394" t="s">
        <v>812</v>
      </c>
      <c r="D40" s="395">
        <v>2.4</v>
      </c>
    </row>
    <row r="41" spans="1:4">
      <c r="A41" s="392" t="s">
        <v>9</v>
      </c>
      <c r="B41" s="393" t="s">
        <v>823</v>
      </c>
      <c r="C41" s="394" t="s">
        <v>202</v>
      </c>
      <c r="D41" s="395">
        <v>1.1000000000000001</v>
      </c>
    </row>
    <row r="42" spans="1:4">
      <c r="A42" s="392" t="s">
        <v>9</v>
      </c>
      <c r="B42" s="393" t="s">
        <v>823</v>
      </c>
      <c r="C42" s="394" t="s">
        <v>824</v>
      </c>
      <c r="D42" s="395">
        <v>1.34</v>
      </c>
    </row>
    <row r="43" spans="1:4">
      <c r="A43" s="392" t="s">
        <v>9</v>
      </c>
      <c r="B43" s="393" t="s">
        <v>150</v>
      </c>
      <c r="C43" s="394" t="s">
        <v>203</v>
      </c>
      <c r="D43" s="395">
        <v>1</v>
      </c>
    </row>
    <row r="44" spans="1:4">
      <c r="A44" s="392" t="s">
        <v>9</v>
      </c>
      <c r="B44" s="393" t="s">
        <v>150</v>
      </c>
      <c r="C44" s="394" t="s">
        <v>825</v>
      </c>
      <c r="D44" s="395">
        <v>3.33</v>
      </c>
    </row>
    <row r="45" spans="1:4">
      <c r="A45" s="392" t="s">
        <v>9</v>
      </c>
      <c r="B45" s="393" t="s">
        <v>826</v>
      </c>
      <c r="C45" s="394" t="s">
        <v>203</v>
      </c>
      <c r="D45" s="395">
        <v>1</v>
      </c>
    </row>
    <row r="46" spans="1:4">
      <c r="A46" s="392" t="s">
        <v>9</v>
      </c>
      <c r="B46" s="393" t="s">
        <v>784</v>
      </c>
      <c r="C46" s="394" t="s">
        <v>203</v>
      </c>
      <c r="D46" s="395">
        <v>1</v>
      </c>
    </row>
    <row r="47" spans="1:4">
      <c r="A47" s="392" t="s">
        <v>9</v>
      </c>
      <c r="B47" s="396" t="s">
        <v>827</v>
      </c>
      <c r="C47" s="394" t="s">
        <v>203</v>
      </c>
      <c r="D47" s="395">
        <v>1</v>
      </c>
    </row>
    <row r="48" spans="1:4">
      <c r="A48" s="392" t="s">
        <v>9</v>
      </c>
      <c r="B48" s="396" t="s">
        <v>827</v>
      </c>
      <c r="C48" s="394" t="s">
        <v>202</v>
      </c>
      <c r="D48" s="395">
        <v>1.04</v>
      </c>
    </row>
    <row r="49" spans="1:4">
      <c r="A49" s="392" t="s">
        <v>9</v>
      </c>
      <c r="B49" s="396" t="s">
        <v>827</v>
      </c>
      <c r="C49" s="394" t="s">
        <v>814</v>
      </c>
      <c r="D49" s="395">
        <v>1.04</v>
      </c>
    </row>
    <row r="50" spans="1:4">
      <c r="A50" s="392" t="s">
        <v>9</v>
      </c>
      <c r="B50" s="396" t="s">
        <v>827</v>
      </c>
      <c r="C50" s="394" t="s">
        <v>812</v>
      </c>
      <c r="D50" s="395">
        <v>2.4</v>
      </c>
    </row>
    <row r="51" spans="1:4" ht="25.5">
      <c r="A51" s="392" t="s">
        <v>9</v>
      </c>
      <c r="B51" s="396" t="s">
        <v>827</v>
      </c>
      <c r="C51" s="394" t="s">
        <v>828</v>
      </c>
      <c r="D51" s="395">
        <v>2</v>
      </c>
    </row>
    <row r="52" spans="1:4">
      <c r="A52" s="392" t="s">
        <v>9</v>
      </c>
      <c r="B52" s="393" t="s">
        <v>135</v>
      </c>
      <c r="C52" s="394" t="s">
        <v>203</v>
      </c>
      <c r="D52" s="395">
        <v>1</v>
      </c>
    </row>
    <row r="53" spans="1:4">
      <c r="A53" s="392" t="s">
        <v>9</v>
      </c>
      <c r="B53" s="393" t="s">
        <v>135</v>
      </c>
      <c r="C53" s="394" t="s">
        <v>202</v>
      </c>
      <c r="D53" s="395">
        <v>1.04</v>
      </c>
    </row>
    <row r="54" spans="1:4">
      <c r="A54" s="392" t="s">
        <v>9</v>
      </c>
      <c r="B54" s="393" t="s">
        <v>135</v>
      </c>
      <c r="C54" s="394" t="s">
        <v>812</v>
      </c>
      <c r="D54" s="395">
        <v>2.4</v>
      </c>
    </row>
    <row r="55" spans="1:4">
      <c r="A55" s="392" t="s">
        <v>9</v>
      </c>
      <c r="B55" s="393" t="s">
        <v>829</v>
      </c>
      <c r="C55" s="394" t="s">
        <v>203</v>
      </c>
      <c r="D55" s="395">
        <v>1</v>
      </c>
    </row>
    <row r="56" spans="1:4">
      <c r="A56" s="392" t="s">
        <v>9</v>
      </c>
      <c r="B56" s="393" t="s">
        <v>829</v>
      </c>
      <c r="C56" s="394" t="s">
        <v>202</v>
      </c>
      <c r="D56" s="395">
        <v>1.1100000000000001</v>
      </c>
    </row>
    <row r="57" spans="1:4">
      <c r="A57" s="392" t="s">
        <v>9</v>
      </c>
      <c r="B57" s="393" t="s">
        <v>829</v>
      </c>
      <c r="C57" s="394" t="s">
        <v>814</v>
      </c>
      <c r="D57" s="395">
        <v>1.3</v>
      </c>
    </row>
    <row r="58" spans="1:4">
      <c r="A58" s="392" t="s">
        <v>9</v>
      </c>
      <c r="B58" s="393" t="s">
        <v>788</v>
      </c>
      <c r="C58" s="394" t="s">
        <v>203</v>
      </c>
      <c r="D58" s="395">
        <v>1</v>
      </c>
    </row>
    <row r="59" spans="1:4">
      <c r="A59" s="392" t="s">
        <v>9</v>
      </c>
      <c r="B59" s="393" t="s">
        <v>788</v>
      </c>
      <c r="C59" s="394" t="s">
        <v>202</v>
      </c>
      <c r="D59" s="395">
        <v>1.18</v>
      </c>
    </row>
    <row r="60" spans="1:4">
      <c r="A60" s="392" t="s">
        <v>9</v>
      </c>
      <c r="B60" s="393" t="s">
        <v>788</v>
      </c>
      <c r="C60" s="394" t="s">
        <v>814</v>
      </c>
      <c r="D60" s="395">
        <v>1.35</v>
      </c>
    </row>
    <row r="61" spans="1:4">
      <c r="A61" s="392" t="s">
        <v>9</v>
      </c>
      <c r="B61" s="393" t="s">
        <v>788</v>
      </c>
      <c r="C61" s="394" t="s">
        <v>812</v>
      </c>
      <c r="D61" s="395">
        <v>2.46</v>
      </c>
    </row>
    <row r="62" spans="1:4">
      <c r="A62" s="392" t="s">
        <v>9</v>
      </c>
      <c r="B62" s="393" t="s">
        <v>830</v>
      </c>
      <c r="C62" s="394" t="s">
        <v>203</v>
      </c>
      <c r="D62" s="395">
        <v>1</v>
      </c>
    </row>
    <row r="63" spans="1:4">
      <c r="A63" s="392" t="s">
        <v>9</v>
      </c>
      <c r="B63" s="393" t="s">
        <v>830</v>
      </c>
      <c r="C63" s="394" t="s">
        <v>202</v>
      </c>
      <c r="D63" s="395">
        <v>1.04</v>
      </c>
    </row>
    <row r="64" spans="1:4">
      <c r="A64" s="392" t="s">
        <v>9</v>
      </c>
      <c r="B64" s="393" t="s">
        <v>830</v>
      </c>
      <c r="C64" s="394" t="s">
        <v>812</v>
      </c>
      <c r="D64" s="395">
        <v>2.4</v>
      </c>
    </row>
    <row r="65" spans="1:4">
      <c r="A65" s="392" t="s">
        <v>9</v>
      </c>
      <c r="B65" s="393" t="s">
        <v>750</v>
      </c>
      <c r="C65" s="394" t="s">
        <v>203</v>
      </c>
      <c r="D65" s="395">
        <v>1</v>
      </c>
    </row>
    <row r="66" spans="1:4">
      <c r="A66" s="392" t="s">
        <v>9</v>
      </c>
      <c r="B66" s="393" t="s">
        <v>750</v>
      </c>
      <c r="C66" s="394" t="s">
        <v>202</v>
      </c>
      <c r="D66" s="395">
        <v>1.1000000000000001</v>
      </c>
    </row>
    <row r="67" spans="1:4">
      <c r="A67" s="392" t="s">
        <v>9</v>
      </c>
      <c r="B67" s="393" t="s">
        <v>750</v>
      </c>
      <c r="C67" s="394" t="s">
        <v>812</v>
      </c>
      <c r="D67" s="395">
        <v>2.8</v>
      </c>
    </row>
    <row r="68" spans="1:4">
      <c r="A68" s="392" t="s">
        <v>9</v>
      </c>
      <c r="B68" s="393" t="s">
        <v>831</v>
      </c>
      <c r="C68" s="394" t="s">
        <v>203</v>
      </c>
      <c r="D68" s="395">
        <v>1</v>
      </c>
    </row>
    <row r="69" spans="1:4">
      <c r="A69" s="392" t="s">
        <v>9</v>
      </c>
      <c r="B69" s="393" t="s">
        <v>831</v>
      </c>
      <c r="C69" s="394" t="s">
        <v>202</v>
      </c>
      <c r="D69" s="395">
        <v>1.1499999999999999</v>
      </c>
    </row>
    <row r="70" spans="1:4">
      <c r="A70" s="392" t="s">
        <v>9</v>
      </c>
      <c r="B70" s="396" t="s">
        <v>832</v>
      </c>
      <c r="C70" s="394" t="s">
        <v>203</v>
      </c>
      <c r="D70" s="395">
        <v>1</v>
      </c>
    </row>
    <row r="71" spans="1:4">
      <c r="A71" s="392" t="s">
        <v>9</v>
      </c>
      <c r="B71" s="396" t="s">
        <v>832</v>
      </c>
      <c r="C71" s="394" t="s">
        <v>202</v>
      </c>
      <c r="D71" s="395">
        <v>1.04</v>
      </c>
    </row>
    <row r="72" spans="1:4">
      <c r="A72" s="392" t="s">
        <v>9</v>
      </c>
      <c r="B72" s="396" t="s">
        <v>832</v>
      </c>
      <c r="C72" s="394" t="s">
        <v>812</v>
      </c>
      <c r="D72" s="395">
        <v>2.4</v>
      </c>
    </row>
    <row r="73" spans="1:4">
      <c r="A73" s="392" t="s">
        <v>9</v>
      </c>
      <c r="B73" s="393" t="s">
        <v>833</v>
      </c>
      <c r="C73" s="394" t="s">
        <v>202</v>
      </c>
      <c r="D73" s="395">
        <v>1.19</v>
      </c>
    </row>
    <row r="74" spans="1:4">
      <c r="A74" s="392" t="s">
        <v>9</v>
      </c>
      <c r="B74" s="393" t="s">
        <v>172</v>
      </c>
      <c r="C74" s="394" t="s">
        <v>203</v>
      </c>
      <c r="D74" s="395">
        <v>1</v>
      </c>
    </row>
    <row r="75" spans="1:4">
      <c r="A75" s="392" t="s">
        <v>9</v>
      </c>
      <c r="B75" s="393" t="s">
        <v>172</v>
      </c>
      <c r="C75" s="394" t="s">
        <v>202</v>
      </c>
      <c r="D75" s="395">
        <v>1.04</v>
      </c>
    </row>
    <row r="76" spans="1:4">
      <c r="A76" s="392" t="s">
        <v>9</v>
      </c>
      <c r="B76" s="393" t="s">
        <v>777</v>
      </c>
      <c r="C76" s="394" t="s">
        <v>203</v>
      </c>
      <c r="D76" s="395">
        <v>1</v>
      </c>
    </row>
    <row r="77" spans="1:4">
      <c r="A77" s="392" t="s">
        <v>9</v>
      </c>
      <c r="B77" s="396" t="s">
        <v>834</v>
      </c>
      <c r="C77" s="394" t="s">
        <v>203</v>
      </c>
      <c r="D77" s="395">
        <v>1</v>
      </c>
    </row>
    <row r="78" spans="1:4">
      <c r="A78" s="392" t="s">
        <v>9</v>
      </c>
      <c r="B78" s="396" t="s">
        <v>834</v>
      </c>
      <c r="C78" s="394" t="s">
        <v>202</v>
      </c>
      <c r="D78" s="395">
        <v>1.1499999999999999</v>
      </c>
    </row>
    <row r="79" spans="1:4">
      <c r="A79" s="392" t="s">
        <v>9</v>
      </c>
      <c r="B79" s="393" t="s">
        <v>834</v>
      </c>
      <c r="C79" s="394" t="s">
        <v>202</v>
      </c>
      <c r="D79" s="395">
        <v>1.35</v>
      </c>
    </row>
    <row r="80" spans="1:4" ht="25.5">
      <c r="A80" s="392" t="s">
        <v>9</v>
      </c>
      <c r="B80" s="393" t="s">
        <v>834</v>
      </c>
      <c r="C80" s="394" t="s">
        <v>828</v>
      </c>
      <c r="D80" s="395">
        <v>2.52</v>
      </c>
    </row>
    <row r="81" spans="1:4">
      <c r="A81" s="392" t="s">
        <v>9</v>
      </c>
      <c r="B81" s="393" t="s">
        <v>835</v>
      </c>
      <c r="C81" s="394" t="s">
        <v>202</v>
      </c>
      <c r="D81" s="395">
        <v>1.1100000000000001</v>
      </c>
    </row>
    <row r="82" spans="1:4">
      <c r="A82" s="392" t="s">
        <v>9</v>
      </c>
      <c r="B82" s="396" t="s">
        <v>836</v>
      </c>
      <c r="C82" s="394" t="s">
        <v>203</v>
      </c>
      <c r="D82" s="395">
        <v>1</v>
      </c>
    </row>
    <row r="83" spans="1:4">
      <c r="A83" s="392" t="s">
        <v>9</v>
      </c>
      <c r="B83" s="396" t="s">
        <v>836</v>
      </c>
      <c r="C83" s="394" t="s">
        <v>837</v>
      </c>
      <c r="D83" s="395">
        <v>1.1499999999999999</v>
      </c>
    </row>
    <row r="84" spans="1:4">
      <c r="A84" s="392" t="s">
        <v>9</v>
      </c>
      <c r="B84" s="396" t="s">
        <v>836</v>
      </c>
      <c r="C84" s="394" t="s">
        <v>814</v>
      </c>
      <c r="D84" s="395">
        <v>1.4</v>
      </c>
    </row>
    <row r="85" spans="1:4">
      <c r="A85" s="392" t="s">
        <v>9</v>
      </c>
      <c r="B85" s="396" t="s">
        <v>836</v>
      </c>
      <c r="C85" s="394" t="s">
        <v>812</v>
      </c>
      <c r="D85" s="395">
        <v>2</v>
      </c>
    </row>
    <row r="86" spans="1:4">
      <c r="A86" s="392" t="s">
        <v>9</v>
      </c>
      <c r="B86" s="393" t="s">
        <v>838</v>
      </c>
      <c r="C86" s="394" t="s">
        <v>203</v>
      </c>
      <c r="D86" s="395">
        <v>1</v>
      </c>
    </row>
    <row r="87" spans="1:4">
      <c r="A87" s="392" t="s">
        <v>9</v>
      </c>
      <c r="B87" s="393" t="s">
        <v>839</v>
      </c>
      <c r="C87" s="394" t="s">
        <v>202</v>
      </c>
      <c r="D87" s="395">
        <v>1.08</v>
      </c>
    </row>
    <row r="88" spans="1:4">
      <c r="A88" s="392" t="s">
        <v>9</v>
      </c>
      <c r="B88" s="393" t="s">
        <v>840</v>
      </c>
      <c r="C88" s="394" t="s">
        <v>203</v>
      </c>
      <c r="D88" s="395">
        <v>1</v>
      </c>
    </row>
    <row r="89" spans="1:4">
      <c r="A89" s="392" t="s">
        <v>9</v>
      </c>
      <c r="B89" s="393" t="s">
        <v>840</v>
      </c>
      <c r="C89" s="394" t="s">
        <v>812</v>
      </c>
      <c r="D89" s="395">
        <v>2</v>
      </c>
    </row>
    <row r="90" spans="1:4">
      <c r="A90" s="392" t="s">
        <v>9</v>
      </c>
      <c r="B90" s="393" t="s">
        <v>840</v>
      </c>
      <c r="C90" s="394" t="s">
        <v>202</v>
      </c>
      <c r="D90" s="395">
        <v>1.1100000000000001</v>
      </c>
    </row>
    <row r="91" spans="1:4">
      <c r="A91" s="392" t="s">
        <v>9</v>
      </c>
      <c r="B91" s="393" t="s">
        <v>840</v>
      </c>
      <c r="C91" s="394" t="s">
        <v>814</v>
      </c>
      <c r="D91" s="395">
        <v>1.31</v>
      </c>
    </row>
  </sheetData>
  <phoneticPr fontId="29" type="noConversion"/>
  <pageMargins left="0.70866141732283472" right="0.70866141732283472" top="0.78740157480314965" bottom="0.78740157480314965" header="0.51181102362204722" footer="0.51181102362204722"/>
  <pageSetup paperSize="9" scale="60" firstPageNumber="0" fitToHeight="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6"/>
  <sheetViews>
    <sheetView zoomScale="71" zoomScaleNormal="71" zoomScaleSheetLayoutView="75" workbookViewId="0">
      <selection activeCell="K14" sqref="K14"/>
    </sheetView>
  </sheetViews>
  <sheetFormatPr defaultColWidth="5.7109375" defaultRowHeight="20.100000000000001" customHeight="1"/>
  <cols>
    <col min="1" max="1" width="6.85546875" style="1" customWidth="1"/>
    <col min="2" max="2" width="30" style="81" customWidth="1"/>
    <col min="3" max="3" width="29.140625" style="81" customWidth="1"/>
    <col min="4" max="4" width="8" style="82" customWidth="1"/>
    <col min="5" max="5" width="10.140625" style="82" customWidth="1"/>
    <col min="6" max="8" width="5" style="82" customWidth="1"/>
    <col min="9" max="9" width="8.28515625" style="82" customWidth="1"/>
    <col min="10" max="10" width="8" style="82" customWidth="1"/>
    <col min="11" max="11" width="13" style="82" customWidth="1"/>
    <col min="12" max="12" width="8.140625" style="82" customWidth="1"/>
    <col min="13" max="13" width="12.42578125" style="82" customWidth="1"/>
    <col min="14" max="14" width="9" style="82" customWidth="1"/>
    <col min="15" max="15" width="13.7109375" style="82" customWidth="1"/>
    <col min="16" max="16" width="11.85546875" style="81" customWidth="1"/>
    <col min="17" max="18" width="13.28515625" style="81" customWidth="1"/>
    <col min="19" max="20" width="18.42578125" style="81" customWidth="1"/>
    <col min="21" max="255" width="5.7109375" style="123" customWidth="1"/>
  </cols>
  <sheetData>
    <row r="1" spans="1:21" ht="23.45" customHeight="1" thickBot="1">
      <c r="A1" s="83" t="s">
        <v>204</v>
      </c>
      <c r="C1" s="83"/>
      <c r="D1" s="83"/>
      <c r="E1" s="83"/>
      <c r="F1" s="83"/>
      <c r="G1" s="83"/>
      <c r="H1" s="83"/>
      <c r="I1" s="83"/>
      <c r="J1" s="83"/>
      <c r="K1" s="83"/>
      <c r="L1" s="83"/>
      <c r="M1" s="83"/>
      <c r="N1" s="83"/>
      <c r="O1"/>
      <c r="P1"/>
      <c r="S1" s="124" t="s">
        <v>0</v>
      </c>
      <c r="T1" s="124" t="s">
        <v>10</v>
      </c>
    </row>
    <row r="2" spans="1:21" ht="20.100000000000001" customHeight="1" thickBot="1">
      <c r="A2" s="35"/>
      <c r="B2" s="18"/>
      <c r="C2" s="18"/>
      <c r="D2" s="18"/>
      <c r="E2" s="18"/>
      <c r="F2" s="18"/>
      <c r="G2" s="18"/>
      <c r="H2" s="18"/>
      <c r="I2" s="18"/>
      <c r="J2" s="18"/>
      <c r="K2" s="18"/>
      <c r="L2" s="18"/>
      <c r="M2" s="18"/>
      <c r="N2" s="18"/>
      <c r="O2"/>
      <c r="P2"/>
      <c r="S2" s="203" t="s">
        <v>375</v>
      </c>
      <c r="T2" s="229" t="s">
        <v>406</v>
      </c>
    </row>
    <row r="3" spans="1:21" ht="25.35" customHeight="1">
      <c r="A3" s="125"/>
      <c r="B3" s="862"/>
      <c r="C3" s="862"/>
      <c r="D3" s="862"/>
      <c r="E3" s="862"/>
      <c r="F3" s="863" t="s">
        <v>205</v>
      </c>
      <c r="G3" s="863"/>
      <c r="H3" s="863"/>
      <c r="I3" s="863"/>
      <c r="J3" s="863"/>
      <c r="K3" s="863"/>
      <c r="L3" s="863"/>
      <c r="M3" s="863"/>
      <c r="N3" s="863"/>
      <c r="O3" s="863"/>
      <c r="P3" s="863"/>
      <c r="Q3" s="226"/>
      <c r="R3" s="226"/>
      <c r="S3" s="226"/>
      <c r="T3" s="226"/>
    </row>
    <row r="4" spans="1:21" s="70" customFormat="1" ht="43.35" customHeight="1" thickBot="1">
      <c r="A4" s="126" t="s">
        <v>1</v>
      </c>
      <c r="B4" s="127" t="s">
        <v>206</v>
      </c>
      <c r="C4" s="126" t="s">
        <v>207</v>
      </c>
      <c r="D4" s="128" t="s">
        <v>208</v>
      </c>
      <c r="E4" s="128" t="s">
        <v>209</v>
      </c>
      <c r="F4" s="129">
        <v>2011</v>
      </c>
      <c r="G4" s="129">
        <v>2012</v>
      </c>
      <c r="H4" s="129">
        <v>2013</v>
      </c>
      <c r="I4" s="128" t="s">
        <v>210</v>
      </c>
      <c r="J4" s="128" t="s">
        <v>211</v>
      </c>
      <c r="K4" s="128" t="s">
        <v>212</v>
      </c>
      <c r="L4" s="128" t="s">
        <v>213</v>
      </c>
      <c r="M4" s="128" t="s">
        <v>214</v>
      </c>
      <c r="N4" s="128" t="s">
        <v>215</v>
      </c>
      <c r="O4" s="128" t="s">
        <v>216</v>
      </c>
      <c r="P4" s="130" t="s">
        <v>217</v>
      </c>
      <c r="Q4" s="227" t="s">
        <v>218</v>
      </c>
      <c r="R4" s="227" t="s">
        <v>219</v>
      </c>
      <c r="S4" s="227" t="s">
        <v>220</v>
      </c>
      <c r="T4" s="227" t="s">
        <v>221</v>
      </c>
      <c r="U4" s="131"/>
    </row>
    <row r="5" spans="1:21" s="132" customFormat="1" ht="28.5" customHeight="1">
      <c r="A5" s="398" t="s">
        <v>9</v>
      </c>
      <c r="B5" s="398" t="s">
        <v>841</v>
      </c>
      <c r="C5" s="398" t="s">
        <v>842</v>
      </c>
      <c r="D5" s="398" t="s">
        <v>682</v>
      </c>
      <c r="E5" s="398" t="s">
        <v>1135</v>
      </c>
      <c r="F5" s="399" t="s">
        <v>11</v>
      </c>
      <c r="G5" s="399" t="s">
        <v>11</v>
      </c>
      <c r="H5" s="399" t="s">
        <v>11</v>
      </c>
      <c r="I5" s="400">
        <v>15</v>
      </c>
      <c r="J5" s="864">
        <v>160</v>
      </c>
      <c r="K5" s="400" t="s">
        <v>223</v>
      </c>
      <c r="L5" s="400">
        <v>52</v>
      </c>
      <c r="M5" s="398" t="s">
        <v>843</v>
      </c>
      <c r="N5" s="398" t="s">
        <v>1136</v>
      </c>
      <c r="O5" s="398" t="s">
        <v>844</v>
      </c>
      <c r="P5" s="398" t="s">
        <v>86</v>
      </c>
      <c r="Q5" s="535" t="s">
        <v>1137</v>
      </c>
      <c r="R5" s="535" t="s">
        <v>1138</v>
      </c>
      <c r="S5" s="537">
        <f t="shared" ref="S5:S10" si="0">IF(ISBLANK(I5),"",Q5/I5)</f>
        <v>1.0666666666666667</v>
      </c>
      <c r="T5" s="537">
        <v>1</v>
      </c>
    </row>
    <row r="6" spans="1:21" s="132" customFormat="1" ht="28.5" customHeight="1">
      <c r="A6" s="398" t="s">
        <v>9</v>
      </c>
      <c r="B6" s="398" t="s">
        <v>845</v>
      </c>
      <c r="C6" s="398" t="s">
        <v>842</v>
      </c>
      <c r="D6" s="398" t="s">
        <v>682</v>
      </c>
      <c r="E6" s="398" t="s">
        <v>846</v>
      </c>
      <c r="F6" s="399" t="s">
        <v>11</v>
      </c>
      <c r="G6" s="399" t="s">
        <v>11</v>
      </c>
      <c r="H6" s="399" t="s">
        <v>11</v>
      </c>
      <c r="I6" s="400">
        <v>10</v>
      </c>
      <c r="J6" s="865"/>
      <c r="K6" s="400" t="s">
        <v>223</v>
      </c>
      <c r="L6" s="400">
        <v>32</v>
      </c>
      <c r="M6" s="398" t="s">
        <v>843</v>
      </c>
      <c r="N6" s="398" t="s">
        <v>1139</v>
      </c>
      <c r="O6" s="398" t="s">
        <v>844</v>
      </c>
      <c r="P6" s="398" t="s">
        <v>86</v>
      </c>
      <c r="Q6" s="535" t="s">
        <v>1140</v>
      </c>
      <c r="R6" s="535" t="s">
        <v>1141</v>
      </c>
      <c r="S6" s="537">
        <f t="shared" si="0"/>
        <v>0.8</v>
      </c>
      <c r="T6" s="537">
        <v>1</v>
      </c>
    </row>
    <row r="7" spans="1:21" s="132" customFormat="1" ht="28.5" customHeight="1">
      <c r="A7" s="398" t="s">
        <v>9</v>
      </c>
      <c r="B7" s="398" t="s">
        <v>847</v>
      </c>
      <c r="C7" s="398" t="s">
        <v>224</v>
      </c>
      <c r="D7" s="398" t="s">
        <v>682</v>
      </c>
      <c r="E7" s="398" t="s">
        <v>848</v>
      </c>
      <c r="F7" s="399" t="s">
        <v>11</v>
      </c>
      <c r="G7" s="399" t="s">
        <v>11</v>
      </c>
      <c r="H7" s="399" t="s">
        <v>11</v>
      </c>
      <c r="I7" s="82" t="s">
        <v>227</v>
      </c>
      <c r="J7" s="133">
        <v>115</v>
      </c>
      <c r="K7" s="400" t="s">
        <v>849</v>
      </c>
      <c r="L7" s="534" t="s">
        <v>1281</v>
      </c>
      <c r="M7" s="398" t="s">
        <v>843</v>
      </c>
      <c r="N7" s="398" t="s">
        <v>1142</v>
      </c>
      <c r="O7" s="398" t="s">
        <v>844</v>
      </c>
      <c r="P7" s="398" t="s">
        <v>86</v>
      </c>
      <c r="Q7" s="536" t="s">
        <v>227</v>
      </c>
      <c r="R7" s="538" t="s">
        <v>1148</v>
      </c>
      <c r="S7" s="537">
        <f t="shared" si="0"/>
        <v>1</v>
      </c>
      <c r="T7" s="538" t="s">
        <v>1149</v>
      </c>
    </row>
    <row r="8" spans="1:21" s="132" customFormat="1" ht="28.5" customHeight="1">
      <c r="A8" s="398" t="s">
        <v>9</v>
      </c>
      <c r="B8" s="398" t="s">
        <v>850</v>
      </c>
      <c r="C8" s="398" t="s">
        <v>851</v>
      </c>
      <c r="D8" s="398" t="s">
        <v>488</v>
      </c>
      <c r="E8" s="398" t="s">
        <v>852</v>
      </c>
      <c r="F8" s="399" t="s">
        <v>11</v>
      </c>
      <c r="G8" s="399" t="s">
        <v>11</v>
      </c>
      <c r="H8" s="399" t="s">
        <v>11</v>
      </c>
      <c r="I8" s="400">
        <v>15</v>
      </c>
      <c r="J8" s="866">
        <v>315</v>
      </c>
      <c r="K8" s="400" t="s">
        <v>853</v>
      </c>
      <c r="L8" s="400" t="s">
        <v>1143</v>
      </c>
      <c r="M8" s="398" t="s">
        <v>843</v>
      </c>
      <c r="N8" s="398" t="s">
        <v>1150</v>
      </c>
      <c r="O8" s="398" t="s">
        <v>854</v>
      </c>
      <c r="P8" s="398" t="s">
        <v>86</v>
      </c>
      <c r="Q8" s="535" t="s">
        <v>1137</v>
      </c>
      <c r="R8" s="538" t="s">
        <v>1151</v>
      </c>
      <c r="S8" s="537">
        <f t="shared" si="0"/>
        <v>1.0666666666666667</v>
      </c>
      <c r="T8" s="538" t="s">
        <v>1152</v>
      </c>
    </row>
    <row r="9" spans="1:21" s="132" customFormat="1" ht="28.5" customHeight="1">
      <c r="A9" s="398" t="s">
        <v>9</v>
      </c>
      <c r="B9" s="398" t="s">
        <v>850</v>
      </c>
      <c r="C9" s="398" t="s">
        <v>851</v>
      </c>
      <c r="D9" s="398" t="s">
        <v>488</v>
      </c>
      <c r="E9" s="398" t="s">
        <v>855</v>
      </c>
      <c r="F9" s="399" t="s">
        <v>11</v>
      </c>
      <c r="G9" s="399" t="s">
        <v>11</v>
      </c>
      <c r="H9" s="399" t="s">
        <v>11</v>
      </c>
      <c r="I9" s="400">
        <v>15</v>
      </c>
      <c r="J9" s="865"/>
      <c r="K9" s="400" t="s">
        <v>223</v>
      </c>
      <c r="L9" s="400">
        <v>45</v>
      </c>
      <c r="M9" s="398" t="s">
        <v>843</v>
      </c>
      <c r="N9" s="401" t="s">
        <v>856</v>
      </c>
      <c r="O9" s="398" t="s">
        <v>854</v>
      </c>
      <c r="P9" s="398" t="s">
        <v>86</v>
      </c>
      <c r="Q9" s="535" t="s">
        <v>226</v>
      </c>
      <c r="R9" s="535" t="s">
        <v>1144</v>
      </c>
      <c r="S9" s="537">
        <f t="shared" si="0"/>
        <v>0.8666666666666667</v>
      </c>
      <c r="T9" s="537">
        <v>1</v>
      </c>
    </row>
    <row r="10" spans="1:21" s="132" customFormat="1" ht="28.5" customHeight="1">
      <c r="A10" s="398" t="s">
        <v>9</v>
      </c>
      <c r="B10" s="398" t="s">
        <v>857</v>
      </c>
      <c r="C10" s="398" t="s">
        <v>858</v>
      </c>
      <c r="D10" s="398" t="s">
        <v>488</v>
      </c>
      <c r="E10" s="398" t="s">
        <v>613</v>
      </c>
      <c r="F10" s="399" t="s">
        <v>11</v>
      </c>
      <c r="G10" s="399" t="s">
        <v>11</v>
      </c>
      <c r="H10" s="399" t="s">
        <v>11</v>
      </c>
      <c r="I10" s="400">
        <v>15</v>
      </c>
      <c r="J10" s="133">
        <v>15</v>
      </c>
      <c r="K10" s="400" t="s">
        <v>859</v>
      </c>
      <c r="L10" s="400">
        <v>90</v>
      </c>
      <c r="M10" s="398" t="s">
        <v>860</v>
      </c>
      <c r="N10" s="401" t="s">
        <v>1145</v>
      </c>
      <c r="O10" s="398" t="s">
        <v>12</v>
      </c>
      <c r="P10" s="398" t="s">
        <v>87</v>
      </c>
      <c r="Q10" s="539" t="s">
        <v>1146</v>
      </c>
      <c r="R10" s="539" t="s">
        <v>1147</v>
      </c>
      <c r="S10" s="228">
        <f t="shared" si="0"/>
        <v>0.6</v>
      </c>
      <c r="T10" s="537">
        <f>IF(ISBLANK(L10),"",R10/L10)</f>
        <v>0.78888888888888886</v>
      </c>
    </row>
    <row r="11" spans="1:21" s="586" customFormat="1" ht="30" customHeight="1">
      <c r="A11" s="584" t="s">
        <v>9</v>
      </c>
      <c r="B11" s="584" t="s">
        <v>1274</v>
      </c>
      <c r="C11" s="584" t="s">
        <v>1275</v>
      </c>
      <c r="D11" s="584" t="s">
        <v>1276</v>
      </c>
      <c r="E11" s="584" t="s">
        <v>1277</v>
      </c>
      <c r="F11" s="585" t="s">
        <v>11</v>
      </c>
      <c r="G11" s="585" t="s">
        <v>11</v>
      </c>
      <c r="H11" s="585" t="s">
        <v>11</v>
      </c>
      <c r="I11" s="133"/>
      <c r="J11" s="133">
        <v>35</v>
      </c>
      <c r="K11" s="858" t="s">
        <v>1278</v>
      </c>
      <c r="L11" s="859"/>
      <c r="M11" s="859"/>
      <c r="N11" s="859"/>
      <c r="O11" s="859"/>
      <c r="P11" s="860"/>
      <c r="Q11" s="861" t="s">
        <v>1279</v>
      </c>
      <c r="R11" s="859"/>
      <c r="S11" s="859"/>
      <c r="T11" s="860"/>
    </row>
    <row r="16" spans="1:21" ht="20.100000000000001" customHeight="1">
      <c r="Q16" s="134"/>
    </row>
  </sheetData>
  <mergeCells count="7">
    <mergeCell ref="K11:P11"/>
    <mergeCell ref="Q11:T11"/>
    <mergeCell ref="B3:E3"/>
    <mergeCell ref="F3:H3"/>
    <mergeCell ref="I3:P3"/>
    <mergeCell ref="J5:J6"/>
    <mergeCell ref="J8:J9"/>
  </mergeCells>
  <phoneticPr fontId="29" type="noConversion"/>
  <pageMargins left="0.78749999999999998" right="0.78749999999999998" top="1.0631944444444446" bottom="1.0631944444444446" header="0.51180555555555551" footer="0.51180555555555551"/>
  <pageSetup paperSize="9" scale="53" firstPageNumber="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SheetLayoutView="100" workbookViewId="0">
      <selection activeCell="D28" sqref="D28"/>
    </sheetView>
  </sheetViews>
  <sheetFormatPr defaultColWidth="11.42578125" defaultRowHeight="12.75"/>
  <cols>
    <col min="1" max="1" width="8.7109375" style="1" customWidth="1"/>
    <col min="2" max="2" width="27.42578125" style="1" customWidth="1"/>
    <col min="3" max="9" width="11.42578125" style="1" customWidth="1"/>
    <col min="10" max="10" width="12.140625" style="1" customWidth="1"/>
  </cols>
  <sheetData>
    <row r="1" spans="1:10" ht="15" customHeight="1">
      <c r="A1" s="51" t="s">
        <v>228</v>
      </c>
      <c r="B1" s="51"/>
      <c r="C1" s="51"/>
      <c r="D1" s="51"/>
      <c r="E1" s="51"/>
      <c r="F1" s="51"/>
      <c r="G1" s="51"/>
      <c r="H1" s="135"/>
      <c r="I1" s="136" t="s">
        <v>60</v>
      </c>
      <c r="J1" s="579" t="s">
        <v>10</v>
      </c>
    </row>
    <row r="2" spans="1:10" ht="18">
      <c r="A2" s="55"/>
      <c r="B2" s="55"/>
      <c r="C2" s="55"/>
      <c r="D2" s="55"/>
      <c r="E2" s="55"/>
      <c r="F2" s="55"/>
      <c r="G2" s="55"/>
      <c r="H2" s="137"/>
      <c r="I2" s="550"/>
      <c r="J2" s="63"/>
    </row>
    <row r="3" spans="1:10" ht="13.35" customHeight="1">
      <c r="A3" s="138"/>
      <c r="B3" s="867" t="s">
        <v>124</v>
      </c>
      <c r="C3" s="868" t="s">
        <v>229</v>
      </c>
      <c r="D3" s="868"/>
      <c r="E3" s="868"/>
      <c r="F3" s="868"/>
      <c r="G3" s="868" t="s">
        <v>230</v>
      </c>
      <c r="H3" s="868"/>
      <c r="I3" s="868"/>
      <c r="J3" s="868"/>
    </row>
    <row r="4" spans="1:10" ht="13.35" customHeight="1">
      <c r="A4" s="139"/>
      <c r="B4" s="867"/>
      <c r="C4" s="869" t="s">
        <v>231</v>
      </c>
      <c r="D4" s="869"/>
      <c r="E4" s="869"/>
      <c r="F4" s="551" t="s">
        <v>232</v>
      </c>
      <c r="G4" s="868"/>
      <c r="H4" s="868"/>
      <c r="I4" s="868"/>
      <c r="J4" s="868"/>
    </row>
    <row r="5" spans="1:10" ht="38.25">
      <c r="A5" s="140" t="s">
        <v>1</v>
      </c>
      <c r="B5" s="867"/>
      <c r="C5" s="162" t="s">
        <v>233</v>
      </c>
      <c r="D5" s="162" t="s">
        <v>234</v>
      </c>
      <c r="E5" s="162" t="s">
        <v>235</v>
      </c>
      <c r="F5" s="162" t="s">
        <v>232</v>
      </c>
      <c r="G5" s="162" t="s">
        <v>236</v>
      </c>
      <c r="H5" s="162" t="s">
        <v>237</v>
      </c>
      <c r="I5" s="162" t="s">
        <v>238</v>
      </c>
      <c r="J5" s="162" t="s">
        <v>239</v>
      </c>
    </row>
    <row r="6" spans="1:10">
      <c r="A6" s="198" t="s">
        <v>9</v>
      </c>
      <c r="B6" s="141" t="s">
        <v>240</v>
      </c>
      <c r="C6" s="142" t="s">
        <v>95</v>
      </c>
      <c r="D6" s="142" t="s">
        <v>95</v>
      </c>
      <c r="E6" s="142" t="s">
        <v>95</v>
      </c>
      <c r="F6" s="142" t="s">
        <v>861</v>
      </c>
      <c r="G6" s="142"/>
      <c r="H6" s="142"/>
      <c r="I6" s="142"/>
      <c r="J6" s="142"/>
    </row>
    <row r="7" spans="1:10">
      <c r="A7" s="198" t="s">
        <v>9</v>
      </c>
      <c r="B7" s="141" t="s">
        <v>241</v>
      </c>
      <c r="C7" s="142" t="s">
        <v>134</v>
      </c>
      <c r="D7" s="142" t="s">
        <v>95</v>
      </c>
      <c r="E7" s="142" t="s">
        <v>134</v>
      </c>
      <c r="F7" s="142" t="s">
        <v>134</v>
      </c>
      <c r="G7" s="142"/>
      <c r="H7" s="142"/>
      <c r="I7" s="142"/>
      <c r="J7" s="142"/>
    </row>
    <row r="8" spans="1:10">
      <c r="A8" s="198" t="s">
        <v>9</v>
      </c>
      <c r="B8" s="141" t="s">
        <v>242</v>
      </c>
      <c r="C8" s="142" t="s">
        <v>134</v>
      </c>
      <c r="D8" s="142" t="s">
        <v>134</v>
      </c>
      <c r="E8" s="142" t="s">
        <v>134</v>
      </c>
      <c r="F8" s="142" t="s">
        <v>134</v>
      </c>
      <c r="G8" s="142"/>
      <c r="H8" s="142"/>
      <c r="I8" s="142"/>
      <c r="J8" s="142"/>
    </row>
    <row r="9" spans="1:10">
      <c r="A9" s="198" t="s">
        <v>9</v>
      </c>
      <c r="B9" s="141" t="s">
        <v>243</v>
      </c>
      <c r="C9" s="142" t="s">
        <v>134</v>
      </c>
      <c r="D9" s="142" t="s">
        <v>134</v>
      </c>
      <c r="E9" s="142" t="s">
        <v>134</v>
      </c>
      <c r="F9" s="142" t="s">
        <v>134</v>
      </c>
      <c r="G9" s="142"/>
      <c r="H9" s="142"/>
      <c r="I9" s="142"/>
      <c r="J9" s="142"/>
    </row>
    <row r="10" spans="1:10">
      <c r="A10" s="198" t="s">
        <v>9</v>
      </c>
      <c r="B10" s="143" t="s">
        <v>244</v>
      </c>
      <c r="C10" s="142" t="s">
        <v>134</v>
      </c>
      <c r="D10" s="142" t="s">
        <v>134</v>
      </c>
      <c r="E10" s="142" t="s">
        <v>134</v>
      </c>
      <c r="F10" s="142" t="s">
        <v>134</v>
      </c>
      <c r="G10" s="144"/>
      <c r="H10" s="144"/>
      <c r="I10" s="144"/>
      <c r="J10" s="144"/>
    </row>
    <row r="11" spans="1:10">
      <c r="A11" s="198" t="s">
        <v>9</v>
      </c>
      <c r="B11" s="143" t="s">
        <v>245</v>
      </c>
      <c r="C11" s="142" t="s">
        <v>134</v>
      </c>
      <c r="D11" s="142" t="s">
        <v>134</v>
      </c>
      <c r="E11" s="142" t="s">
        <v>134</v>
      </c>
      <c r="F11" s="142" t="s">
        <v>134</v>
      </c>
      <c r="G11" s="144"/>
      <c r="H11" s="144"/>
      <c r="I11" s="144"/>
      <c r="J11" s="144"/>
    </row>
    <row r="12" spans="1:10">
      <c r="A12" s="198" t="s">
        <v>9</v>
      </c>
      <c r="B12" s="143" t="s">
        <v>246</v>
      </c>
      <c r="C12" s="142" t="s">
        <v>134</v>
      </c>
      <c r="D12" s="142" t="s">
        <v>134</v>
      </c>
      <c r="E12" s="142" t="s">
        <v>134</v>
      </c>
      <c r="F12" s="142" t="s">
        <v>134</v>
      </c>
      <c r="G12" s="144"/>
      <c r="H12" s="144"/>
      <c r="I12" s="144"/>
      <c r="J12" s="144"/>
    </row>
    <row r="13" spans="1:10">
      <c r="A13" s="198" t="s">
        <v>9</v>
      </c>
      <c r="B13" s="143" t="s">
        <v>247</v>
      </c>
      <c r="C13" s="142" t="s">
        <v>134</v>
      </c>
      <c r="D13" s="142" t="s">
        <v>134</v>
      </c>
      <c r="E13" s="142" t="s">
        <v>134</v>
      </c>
      <c r="F13" s="142" t="s">
        <v>134</v>
      </c>
      <c r="G13" s="144"/>
      <c r="H13" s="144"/>
      <c r="I13" s="144"/>
      <c r="J13" s="144"/>
    </row>
    <row r="14" spans="1:10">
      <c r="A14" s="198" t="s">
        <v>9</v>
      </c>
      <c r="B14" s="141" t="s">
        <v>248</v>
      </c>
      <c r="C14" s="142"/>
      <c r="D14" s="142"/>
      <c r="E14" s="142"/>
      <c r="F14" s="142"/>
      <c r="G14" s="142" t="s">
        <v>134</v>
      </c>
      <c r="H14" s="142" t="s">
        <v>95</v>
      </c>
      <c r="I14" s="142" t="s">
        <v>134</v>
      </c>
      <c r="J14" s="142" t="s">
        <v>134</v>
      </c>
    </row>
    <row r="15" spans="1:10">
      <c r="A15" s="198" t="s">
        <v>9</v>
      </c>
      <c r="B15" s="141" t="s">
        <v>249</v>
      </c>
      <c r="C15" s="142"/>
      <c r="D15" s="142"/>
      <c r="E15" s="142"/>
      <c r="F15" s="142"/>
      <c r="G15" s="142" t="s">
        <v>134</v>
      </c>
      <c r="H15" s="142" t="s">
        <v>134</v>
      </c>
      <c r="I15" s="142" t="s">
        <v>134</v>
      </c>
      <c r="J15" s="142" t="s">
        <v>95</v>
      </c>
    </row>
    <row r="16" spans="1:10">
      <c r="A16" s="198" t="s">
        <v>9</v>
      </c>
      <c r="B16" s="141" t="s">
        <v>250</v>
      </c>
      <c r="C16" s="142"/>
      <c r="D16" s="142"/>
      <c r="E16" s="142"/>
      <c r="F16" s="142"/>
      <c r="G16" s="142" t="s">
        <v>134</v>
      </c>
      <c r="H16" s="142" t="s">
        <v>134</v>
      </c>
      <c r="I16" s="142" t="s">
        <v>134</v>
      </c>
      <c r="J16" s="142" t="s">
        <v>134</v>
      </c>
    </row>
    <row r="17" spans="1:10">
      <c r="A17" s="198" t="s">
        <v>9</v>
      </c>
      <c r="B17" s="141" t="s">
        <v>251</v>
      </c>
      <c r="C17" s="142"/>
      <c r="D17" s="142"/>
      <c r="E17" s="142"/>
      <c r="F17" s="142"/>
      <c r="G17" s="142" t="s">
        <v>134</v>
      </c>
      <c r="H17" s="142" t="s">
        <v>134</v>
      </c>
      <c r="I17" s="142" t="s">
        <v>134</v>
      </c>
      <c r="J17" s="142" t="s">
        <v>134</v>
      </c>
    </row>
    <row r="18" spans="1:10">
      <c r="A18" s="198" t="s">
        <v>9</v>
      </c>
      <c r="B18" s="141" t="s">
        <v>252</v>
      </c>
      <c r="C18" s="142" t="s">
        <v>95</v>
      </c>
      <c r="D18" s="142" t="s">
        <v>95</v>
      </c>
      <c r="E18" s="142" t="s">
        <v>95</v>
      </c>
      <c r="F18" s="142" t="s">
        <v>95</v>
      </c>
      <c r="G18" s="142"/>
      <c r="H18" s="142"/>
      <c r="I18" s="142"/>
      <c r="J18" s="142"/>
    </row>
    <row r="19" spans="1:10">
      <c r="A19" s="198" t="s">
        <v>9</v>
      </c>
      <c r="B19" s="402" t="s">
        <v>862</v>
      </c>
      <c r="C19" s="142" t="s">
        <v>134</v>
      </c>
      <c r="D19" s="142" t="s">
        <v>95</v>
      </c>
      <c r="E19" s="142" t="s">
        <v>95</v>
      </c>
      <c r="F19" s="142" t="s">
        <v>95</v>
      </c>
      <c r="G19" s="142"/>
      <c r="H19" s="142"/>
      <c r="I19" s="142"/>
      <c r="J19" s="142"/>
    </row>
    <row r="20" spans="1:10">
      <c r="A20" s="198" t="s">
        <v>9</v>
      </c>
      <c r="B20" s="402" t="s">
        <v>863</v>
      </c>
      <c r="C20" s="142" t="s">
        <v>134</v>
      </c>
      <c r="D20" s="142" t="s">
        <v>95</v>
      </c>
      <c r="E20" s="142" t="s">
        <v>95</v>
      </c>
      <c r="F20" s="142" t="s">
        <v>95</v>
      </c>
      <c r="G20" s="142"/>
      <c r="H20" s="142"/>
      <c r="I20" s="142"/>
      <c r="J20" s="142"/>
    </row>
    <row r="21" spans="1:10">
      <c r="A21" s="198" t="s">
        <v>9</v>
      </c>
      <c r="B21" s="402" t="s">
        <v>864</v>
      </c>
      <c r="C21" s="142" t="s">
        <v>95</v>
      </c>
      <c r="D21" s="142" t="s">
        <v>95</v>
      </c>
      <c r="E21" s="142" t="s">
        <v>95</v>
      </c>
      <c r="F21" s="142" t="s">
        <v>95</v>
      </c>
      <c r="G21" s="142"/>
      <c r="H21" s="142"/>
      <c r="I21" s="142"/>
      <c r="J21" s="142"/>
    </row>
    <row r="22" spans="1:10">
      <c r="A22" s="198" t="s">
        <v>9</v>
      </c>
      <c r="B22" s="802" t="s">
        <v>253</v>
      </c>
      <c r="C22" s="142" t="s">
        <v>95</v>
      </c>
      <c r="D22" s="142" t="s">
        <v>95</v>
      </c>
      <c r="E22" s="142" t="s">
        <v>95</v>
      </c>
      <c r="F22" s="142" t="s">
        <v>134</v>
      </c>
      <c r="G22" s="142"/>
      <c r="H22" s="142"/>
      <c r="I22" s="142"/>
      <c r="J22" s="142"/>
    </row>
    <row r="23" spans="1:10" s="194" customFormat="1">
      <c r="A23" s="193" t="s">
        <v>254</v>
      </c>
      <c r="B23" s="193"/>
      <c r="C23" s="193"/>
      <c r="D23" s="193"/>
      <c r="E23" s="193"/>
      <c r="F23" s="193"/>
      <c r="G23" s="193"/>
      <c r="H23" s="193"/>
      <c r="I23" s="193"/>
      <c r="J23" s="193"/>
    </row>
    <row r="24" spans="1:10" s="194" customFormat="1">
      <c r="A24" s="193" t="s">
        <v>255</v>
      </c>
      <c r="B24" s="193"/>
      <c r="C24" s="193"/>
      <c r="D24" s="193"/>
      <c r="E24" s="193"/>
      <c r="F24" s="193"/>
      <c r="G24" s="193"/>
      <c r="H24" s="193"/>
      <c r="I24" s="193"/>
      <c r="J24" s="193"/>
    </row>
    <row r="25" spans="1:10" s="194" customFormat="1">
      <c r="A25" s="194" t="s">
        <v>256</v>
      </c>
    </row>
    <row r="26" spans="1:10" s="194" customFormat="1">
      <c r="A26" s="193" t="s">
        <v>257</v>
      </c>
      <c r="B26" s="193"/>
      <c r="C26" s="193"/>
      <c r="D26" s="193"/>
      <c r="E26" s="193"/>
      <c r="F26" s="193"/>
      <c r="G26" s="193"/>
      <c r="H26" s="193"/>
      <c r="I26" s="193"/>
      <c r="J26" s="193"/>
    </row>
    <row r="27" spans="1:10" s="194" customFormat="1">
      <c r="A27" s="193" t="s">
        <v>258</v>
      </c>
      <c r="B27" s="193"/>
      <c r="C27" s="193"/>
      <c r="D27" s="193"/>
      <c r="E27" s="193"/>
      <c r="F27" s="193"/>
      <c r="G27" s="193"/>
      <c r="H27" s="193"/>
      <c r="I27" s="193"/>
      <c r="J27" s="193"/>
    </row>
    <row r="28" spans="1:10" s="194" customFormat="1">
      <c r="A28" s="193" t="s">
        <v>259</v>
      </c>
      <c r="B28" s="193"/>
      <c r="C28" s="193"/>
      <c r="D28" s="193"/>
      <c r="E28" s="193"/>
      <c r="F28" s="193"/>
      <c r="G28" s="193"/>
      <c r="H28" s="193"/>
      <c r="I28" s="193"/>
      <c r="J28" s="193"/>
    </row>
    <row r="29" spans="1:10" s="194" customFormat="1">
      <c r="A29" s="193" t="s">
        <v>260</v>
      </c>
      <c r="B29" s="193"/>
      <c r="C29" s="193"/>
      <c r="D29" s="193"/>
      <c r="E29" s="193"/>
      <c r="F29" s="193"/>
      <c r="G29" s="193"/>
      <c r="H29" s="193"/>
      <c r="I29" s="193"/>
      <c r="J29" s="193"/>
    </row>
    <row r="30" spans="1:10" s="194" customFormat="1">
      <c r="A30" s="193" t="s">
        <v>261</v>
      </c>
      <c r="B30" s="193"/>
      <c r="C30" s="193"/>
      <c r="D30" s="193"/>
      <c r="E30" s="193"/>
      <c r="F30" s="193"/>
      <c r="G30" s="193"/>
      <c r="H30" s="193"/>
      <c r="I30" s="193"/>
      <c r="J30" s="193"/>
    </row>
    <row r="31" spans="1:10" s="194" customFormat="1">
      <c r="A31" s="193" t="s">
        <v>262</v>
      </c>
      <c r="B31" s="193"/>
      <c r="C31" s="193"/>
      <c r="D31" s="193"/>
      <c r="E31" s="193"/>
      <c r="F31" s="193"/>
      <c r="G31" s="193"/>
      <c r="H31" s="193"/>
      <c r="I31" s="193"/>
      <c r="J31" s="193"/>
    </row>
    <row r="32" spans="1:10" s="194" customFormat="1">
      <c r="A32" s="193" t="s">
        <v>263</v>
      </c>
      <c r="B32" s="193"/>
      <c r="C32" s="193"/>
      <c r="D32" s="193"/>
      <c r="E32" s="193"/>
      <c r="F32" s="193"/>
      <c r="G32" s="193"/>
      <c r="H32" s="193"/>
      <c r="I32" s="193"/>
      <c r="J32" s="193"/>
    </row>
    <row r="33" spans="1:10" s="194" customFormat="1">
      <c r="A33" s="193" t="s">
        <v>264</v>
      </c>
      <c r="B33" s="193"/>
      <c r="C33" s="193"/>
      <c r="D33" s="193"/>
      <c r="E33" s="193"/>
      <c r="F33" s="193"/>
      <c r="G33" s="193"/>
      <c r="H33" s="193"/>
      <c r="I33" s="193"/>
      <c r="J33" s="193"/>
    </row>
    <row r="34" spans="1:10" s="194" customFormat="1">
      <c r="A34" s="193" t="s">
        <v>265</v>
      </c>
      <c r="B34" s="193"/>
      <c r="C34" s="193"/>
      <c r="D34" s="193"/>
      <c r="E34" s="193"/>
      <c r="F34" s="193"/>
      <c r="G34" s="193"/>
      <c r="H34" s="193"/>
      <c r="I34" s="193"/>
      <c r="J34" s="193"/>
    </row>
    <row r="35" spans="1:10" s="194" customFormat="1">
      <c r="A35" s="193" t="s">
        <v>266</v>
      </c>
      <c r="B35" s="193"/>
      <c r="C35" s="193"/>
      <c r="D35" s="193"/>
      <c r="E35" s="193"/>
      <c r="F35" s="193"/>
      <c r="G35" s="193"/>
      <c r="H35" s="193"/>
      <c r="I35" s="193"/>
      <c r="J35" s="193"/>
    </row>
    <row r="36" spans="1:10" s="194" customFormat="1">
      <c r="A36" s="195" t="s">
        <v>267</v>
      </c>
      <c r="B36" s="193"/>
      <c r="C36" s="193"/>
      <c r="D36" s="193"/>
      <c r="E36" s="193"/>
      <c r="F36" s="193"/>
      <c r="G36" s="193"/>
      <c r="H36" s="193"/>
      <c r="I36" s="193"/>
      <c r="J36" s="193"/>
    </row>
    <row r="37" spans="1:10" s="194" customFormat="1">
      <c r="A37" s="803" t="s">
        <v>1417</v>
      </c>
      <c r="B37" s="193"/>
      <c r="C37" s="193"/>
      <c r="D37" s="193"/>
      <c r="E37" s="193"/>
      <c r="F37" s="193"/>
      <c r="G37" s="193"/>
      <c r="H37" s="193"/>
      <c r="I37" s="193"/>
      <c r="J37" s="193"/>
    </row>
    <row r="38" spans="1:10" s="194" customFormat="1">
      <c r="A38" s="193"/>
      <c r="B38" s="193"/>
      <c r="C38" s="193"/>
      <c r="D38" s="193"/>
      <c r="E38" s="193"/>
      <c r="F38" s="193"/>
      <c r="G38" s="193"/>
      <c r="H38" s="193"/>
      <c r="I38" s="193"/>
      <c r="J38" s="193"/>
    </row>
  </sheetData>
  <mergeCells count="4">
    <mergeCell ref="B3:B5"/>
    <mergeCell ref="C3:F3"/>
    <mergeCell ref="G3:J4"/>
    <mergeCell ref="C4:E4"/>
  </mergeCells>
  <phoneticPr fontId="29" type="noConversion"/>
  <pageMargins left="0.70833333333333337" right="0.70833333333333337" top="0.78749999999999998" bottom="0.78749999999999998" header="0.51180555555555551" footer="0.51180555555555551"/>
  <pageSetup paperSize="9" scale="6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zoomScaleNormal="100" zoomScaleSheetLayoutView="100" workbookViewId="0">
      <selection activeCell="G11" sqref="G11"/>
    </sheetView>
  </sheetViews>
  <sheetFormatPr defaultColWidth="11.42578125" defaultRowHeight="12.75"/>
  <cols>
    <col min="1" max="1" width="6.28515625" style="1" customWidth="1"/>
    <col min="2" max="2" width="58" style="1" customWidth="1"/>
    <col min="3" max="3" width="9.42578125" style="1" customWidth="1"/>
    <col min="4" max="4" width="13.7109375" style="1" customWidth="1"/>
    <col min="5" max="6" width="11.5703125" style="1" customWidth="1"/>
    <col min="7" max="7" width="13.7109375" style="1" customWidth="1"/>
    <col min="8" max="8" width="14.28515625" style="1" customWidth="1"/>
    <col min="9" max="9" width="10.42578125" style="1" customWidth="1"/>
    <col min="10" max="10" width="12.85546875" style="1" customWidth="1"/>
    <col min="11" max="11" width="16.7109375" style="1" customWidth="1"/>
  </cols>
  <sheetData>
    <row r="1" spans="1:12" ht="16.5" thickBot="1">
      <c r="A1" s="30" t="s">
        <v>268</v>
      </c>
      <c r="B1" s="30"/>
      <c r="C1" s="30"/>
      <c r="D1" s="30"/>
      <c r="E1" s="30"/>
      <c r="F1" s="30"/>
      <c r="G1"/>
      <c r="H1"/>
      <c r="I1" s="31"/>
      <c r="J1" s="202" t="s">
        <v>0</v>
      </c>
      <c r="K1" s="880" t="s">
        <v>10</v>
      </c>
      <c r="L1" s="881"/>
    </row>
    <row r="2" spans="1:12" ht="16.5" thickBot="1">
      <c r="A2" s="34"/>
      <c r="B2" s="34"/>
      <c r="C2" s="34"/>
      <c r="D2" s="34"/>
      <c r="E2" s="34"/>
      <c r="F2" s="34"/>
      <c r="G2"/>
      <c r="H2"/>
      <c r="I2" s="31"/>
      <c r="J2" s="202" t="s">
        <v>375</v>
      </c>
      <c r="K2" s="882" t="s">
        <v>406</v>
      </c>
      <c r="L2" s="883"/>
    </row>
    <row r="3" spans="1:12" ht="64.5" thickBot="1">
      <c r="A3" s="580" t="s">
        <v>1</v>
      </c>
      <c r="B3" s="145" t="s">
        <v>269</v>
      </c>
      <c r="C3" s="581" t="s">
        <v>327</v>
      </c>
      <c r="D3" s="146" t="s">
        <v>381</v>
      </c>
      <c r="E3" s="37" t="s">
        <v>325</v>
      </c>
      <c r="F3" s="146" t="s">
        <v>280</v>
      </c>
      <c r="G3" s="146" t="s">
        <v>382</v>
      </c>
      <c r="H3" s="146" t="s">
        <v>383</v>
      </c>
      <c r="I3" s="556" t="s">
        <v>271</v>
      </c>
      <c r="J3" s="556" t="s">
        <v>1159</v>
      </c>
      <c r="K3" s="557" t="s">
        <v>272</v>
      </c>
      <c r="L3" s="200" t="s">
        <v>376</v>
      </c>
    </row>
    <row r="4" spans="1:12">
      <c r="A4" s="872" t="s">
        <v>9</v>
      </c>
      <c r="B4" s="884" t="s">
        <v>1160</v>
      </c>
      <c r="C4" s="871">
        <v>2010</v>
      </c>
      <c r="D4" s="870">
        <v>15</v>
      </c>
      <c r="E4" s="870">
        <v>15</v>
      </c>
      <c r="F4" s="558" t="s">
        <v>867</v>
      </c>
      <c r="G4" s="559" t="s">
        <v>1161</v>
      </c>
      <c r="H4" s="560" t="s">
        <v>50</v>
      </c>
      <c r="I4" s="765">
        <v>1</v>
      </c>
      <c r="J4" s="766">
        <v>0.05</v>
      </c>
      <c r="K4" s="766">
        <v>0.56000000000000005</v>
      </c>
      <c r="L4" s="165" t="s">
        <v>1162</v>
      </c>
    </row>
    <row r="5" spans="1:12">
      <c r="A5" s="872"/>
      <c r="B5" s="876"/>
      <c r="C5" s="872"/>
      <c r="D5" s="870"/>
      <c r="E5" s="870"/>
      <c r="F5" s="558" t="s">
        <v>1163</v>
      </c>
      <c r="G5" s="559" t="s">
        <v>866</v>
      </c>
      <c r="H5" s="560" t="s">
        <v>48</v>
      </c>
      <c r="I5" s="765">
        <v>15</v>
      </c>
      <c r="J5" s="766">
        <v>1</v>
      </c>
      <c r="K5" s="766">
        <v>1</v>
      </c>
      <c r="L5" s="165" t="s">
        <v>1164</v>
      </c>
    </row>
    <row r="6" spans="1:12">
      <c r="A6" s="872" t="s">
        <v>9</v>
      </c>
      <c r="B6" s="878" t="s">
        <v>1165</v>
      </c>
      <c r="C6" s="871">
        <v>2010</v>
      </c>
      <c r="D6" s="879">
        <v>42</v>
      </c>
      <c r="E6" s="879">
        <v>42</v>
      </c>
      <c r="F6" s="558" t="s">
        <v>1166</v>
      </c>
      <c r="G6" s="559" t="s">
        <v>1167</v>
      </c>
      <c r="H6" s="560" t="s">
        <v>50</v>
      </c>
      <c r="I6" s="767">
        <v>11</v>
      </c>
      <c r="J6" s="766">
        <v>0.28000000000000003</v>
      </c>
      <c r="K6" s="766">
        <v>0.8</v>
      </c>
      <c r="L6" s="165" t="s">
        <v>1162</v>
      </c>
    </row>
    <row r="7" spans="1:12">
      <c r="A7" s="872"/>
      <c r="B7" s="876"/>
      <c r="C7" s="872"/>
      <c r="D7" s="879"/>
      <c r="E7" s="879"/>
      <c r="F7" s="558" t="s">
        <v>1168</v>
      </c>
      <c r="G7" s="559" t="s">
        <v>866</v>
      </c>
      <c r="H7" s="560" t="s">
        <v>48</v>
      </c>
      <c r="I7" s="767">
        <v>42</v>
      </c>
      <c r="J7" s="766">
        <v>1</v>
      </c>
      <c r="K7" s="766">
        <v>1</v>
      </c>
      <c r="L7" s="165" t="s">
        <v>1164</v>
      </c>
    </row>
    <row r="8" spans="1:12">
      <c r="A8" s="872" t="s">
        <v>9</v>
      </c>
      <c r="B8" s="875" t="s">
        <v>1169</v>
      </c>
      <c r="C8" s="871">
        <v>2010</v>
      </c>
      <c r="D8" s="879">
        <v>11</v>
      </c>
      <c r="E8" s="879">
        <v>11</v>
      </c>
      <c r="F8" s="558" t="s">
        <v>1170</v>
      </c>
      <c r="G8" s="559" t="s">
        <v>1171</v>
      </c>
      <c r="H8" s="560" t="s">
        <v>50</v>
      </c>
      <c r="I8" s="765">
        <v>4</v>
      </c>
      <c r="J8" s="766">
        <v>0.28999999999999998</v>
      </c>
      <c r="K8" s="766">
        <v>1</v>
      </c>
      <c r="L8" s="165" t="s">
        <v>1162</v>
      </c>
    </row>
    <row r="9" spans="1:12">
      <c r="A9" s="872"/>
      <c r="B9" s="876"/>
      <c r="C9" s="872"/>
      <c r="D9" s="879"/>
      <c r="E9" s="879"/>
      <c r="F9" s="558" t="s">
        <v>1172</v>
      </c>
      <c r="G9" s="559" t="s">
        <v>866</v>
      </c>
      <c r="H9" s="560" t="s">
        <v>48</v>
      </c>
      <c r="I9" s="765">
        <v>11</v>
      </c>
      <c r="J9" s="766">
        <v>1</v>
      </c>
      <c r="K9" s="766">
        <v>1</v>
      </c>
      <c r="L9" s="165" t="s">
        <v>1164</v>
      </c>
    </row>
    <row r="10" spans="1:12">
      <c r="A10" s="872" t="s">
        <v>9</v>
      </c>
      <c r="B10" s="875" t="s">
        <v>1173</v>
      </c>
      <c r="C10" s="871">
        <v>2010</v>
      </c>
      <c r="D10" s="870">
        <v>7</v>
      </c>
      <c r="E10" s="870">
        <v>7</v>
      </c>
      <c r="F10" s="558" t="s">
        <v>867</v>
      </c>
      <c r="G10" s="559" t="s">
        <v>1174</v>
      </c>
      <c r="H10" s="560" t="s">
        <v>50</v>
      </c>
      <c r="I10" s="768">
        <v>1</v>
      </c>
      <c r="J10" s="769">
        <v>0.17</v>
      </c>
      <c r="K10" s="766">
        <v>0.52</v>
      </c>
      <c r="L10" s="165" t="s">
        <v>1162</v>
      </c>
    </row>
    <row r="11" spans="1:12">
      <c r="A11" s="872"/>
      <c r="B11" s="876"/>
      <c r="C11" s="872"/>
      <c r="D11" s="870"/>
      <c r="E11" s="870"/>
      <c r="F11" s="558" t="s">
        <v>865</v>
      </c>
      <c r="G11" s="559" t="s">
        <v>866</v>
      </c>
      <c r="H11" s="560" t="s">
        <v>48</v>
      </c>
      <c r="I11" s="768">
        <v>7</v>
      </c>
      <c r="J11" s="769">
        <v>1</v>
      </c>
      <c r="K11" s="766">
        <v>1</v>
      </c>
      <c r="L11" s="165" t="s">
        <v>1164</v>
      </c>
    </row>
    <row r="12" spans="1:12">
      <c r="A12" s="872" t="s">
        <v>9</v>
      </c>
      <c r="B12" s="875" t="s">
        <v>1175</v>
      </c>
      <c r="C12" s="871">
        <v>2010</v>
      </c>
      <c r="D12" s="870">
        <v>63</v>
      </c>
      <c r="E12" s="870">
        <v>63</v>
      </c>
      <c r="F12" s="558" t="s">
        <v>1176</v>
      </c>
      <c r="G12" s="559" t="s">
        <v>1174</v>
      </c>
      <c r="H12" s="560" t="s">
        <v>50</v>
      </c>
      <c r="I12" s="767">
        <v>11</v>
      </c>
      <c r="J12" s="766">
        <v>0.17</v>
      </c>
      <c r="K12" s="766">
        <v>0.52</v>
      </c>
      <c r="L12" s="165" t="s">
        <v>1162</v>
      </c>
    </row>
    <row r="13" spans="1:12">
      <c r="A13" s="872"/>
      <c r="B13" s="876"/>
      <c r="C13" s="872"/>
      <c r="D13" s="870"/>
      <c r="E13" s="870"/>
      <c r="F13" s="558" t="s">
        <v>1177</v>
      </c>
      <c r="G13" s="559" t="s">
        <v>866</v>
      </c>
      <c r="H13" s="560" t="s">
        <v>48</v>
      </c>
      <c r="I13" s="767">
        <v>63</v>
      </c>
      <c r="J13" s="766">
        <v>1</v>
      </c>
      <c r="K13" s="766">
        <v>1</v>
      </c>
      <c r="L13" s="165" t="s">
        <v>1164</v>
      </c>
    </row>
    <row r="14" spans="1:12">
      <c r="A14" s="872" t="s">
        <v>9</v>
      </c>
      <c r="B14" s="877" t="s">
        <v>1178</v>
      </c>
      <c r="C14" s="871">
        <v>2010</v>
      </c>
      <c r="D14" s="870">
        <v>4</v>
      </c>
      <c r="E14" s="870">
        <v>4</v>
      </c>
      <c r="F14" s="558" t="s">
        <v>1179</v>
      </c>
      <c r="G14" s="559" t="s">
        <v>1180</v>
      </c>
      <c r="H14" s="560" t="s">
        <v>50</v>
      </c>
      <c r="I14" s="765">
        <v>2</v>
      </c>
      <c r="J14" s="766">
        <v>3.3E-3</v>
      </c>
      <c r="K14" s="766">
        <v>0.66</v>
      </c>
      <c r="L14" s="165" t="s">
        <v>1162</v>
      </c>
    </row>
    <row r="15" spans="1:12">
      <c r="A15" s="872"/>
      <c r="B15" s="877"/>
      <c r="C15" s="872"/>
      <c r="D15" s="870"/>
      <c r="E15" s="870"/>
      <c r="F15" s="558" t="s">
        <v>1170</v>
      </c>
      <c r="G15" s="559" t="s">
        <v>866</v>
      </c>
      <c r="H15" s="560" t="s">
        <v>48</v>
      </c>
      <c r="I15" s="765">
        <v>4</v>
      </c>
      <c r="J15" s="766">
        <v>0.01</v>
      </c>
      <c r="K15" s="766">
        <v>1</v>
      </c>
      <c r="L15" s="165" t="s">
        <v>1164</v>
      </c>
    </row>
    <row r="16" spans="1:12">
      <c r="A16" s="872" t="s">
        <v>9</v>
      </c>
      <c r="B16" s="873" t="s">
        <v>1181</v>
      </c>
      <c r="C16" s="871">
        <v>2010</v>
      </c>
      <c r="D16" s="871">
        <v>33</v>
      </c>
      <c r="E16" s="871">
        <v>33</v>
      </c>
      <c r="F16" s="558">
        <v>0</v>
      </c>
      <c r="G16" s="562">
        <v>0</v>
      </c>
      <c r="H16" s="560" t="s">
        <v>50</v>
      </c>
      <c r="I16" s="767">
        <v>0</v>
      </c>
      <c r="J16" s="766">
        <v>0</v>
      </c>
      <c r="K16" s="766">
        <v>0</v>
      </c>
      <c r="L16" s="165" t="s">
        <v>1162</v>
      </c>
    </row>
    <row r="17" spans="1:12">
      <c r="A17" s="872"/>
      <c r="B17" s="874"/>
      <c r="C17" s="872"/>
      <c r="D17" s="871"/>
      <c r="E17" s="871"/>
      <c r="F17" s="563" t="s">
        <v>1174</v>
      </c>
      <c r="G17" s="559" t="s">
        <v>866</v>
      </c>
      <c r="H17" s="560" t="s">
        <v>48</v>
      </c>
      <c r="I17" s="767">
        <v>33</v>
      </c>
      <c r="J17" s="766">
        <v>1</v>
      </c>
      <c r="K17" s="766">
        <v>1</v>
      </c>
      <c r="L17" s="165" t="s">
        <v>1164</v>
      </c>
    </row>
    <row r="18" spans="1:12">
      <c r="A18" s="1" t="s">
        <v>380</v>
      </c>
    </row>
    <row r="19" spans="1:12">
      <c r="A19" s="1" t="s">
        <v>356</v>
      </c>
    </row>
    <row r="20" spans="1:12">
      <c r="A20" s="1" t="s">
        <v>384</v>
      </c>
    </row>
  </sheetData>
  <mergeCells count="37">
    <mergeCell ref="A4:A5"/>
    <mergeCell ref="A6:A7"/>
    <mergeCell ref="A8:A9"/>
    <mergeCell ref="A10:A11"/>
    <mergeCell ref="A12:A13"/>
    <mergeCell ref="C10:C11"/>
    <mergeCell ref="C12:C13"/>
    <mergeCell ref="C14:C15"/>
    <mergeCell ref="A14:A15"/>
    <mergeCell ref="A16:A17"/>
    <mergeCell ref="B10:B11"/>
    <mergeCell ref="B8:B9"/>
    <mergeCell ref="D8:D9"/>
    <mergeCell ref="E8:E9"/>
    <mergeCell ref="K1:L1"/>
    <mergeCell ref="K2:L2"/>
    <mergeCell ref="B4:B5"/>
    <mergeCell ref="D4:D5"/>
    <mergeCell ref="E4:E5"/>
    <mergeCell ref="C6:C7"/>
    <mergeCell ref="C8:C9"/>
    <mergeCell ref="D10:D11"/>
    <mergeCell ref="E10:E11"/>
    <mergeCell ref="C4:C5"/>
    <mergeCell ref="B16:B17"/>
    <mergeCell ref="D16:D17"/>
    <mergeCell ref="E16:E17"/>
    <mergeCell ref="B12:B13"/>
    <mergeCell ref="D12:D13"/>
    <mergeCell ref="E12:E13"/>
    <mergeCell ref="B14:B15"/>
    <mergeCell ref="D14:D15"/>
    <mergeCell ref="E14:E15"/>
    <mergeCell ref="C16:C17"/>
    <mergeCell ref="B6:B7"/>
    <mergeCell ref="D6:D7"/>
    <mergeCell ref="E6:E7"/>
  </mergeCells>
  <phoneticPr fontId="29" type="noConversion"/>
  <pageMargins left="0.70866141732283472" right="0.70866141732283472" top="0.78740157480314965" bottom="0.78740157480314965" header="0.51181102362204722" footer="0.51181102362204722"/>
  <pageSetup paperSize="9" scale="7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16"/>
  <sheetViews>
    <sheetView view="pageBreakPreview" zoomScaleSheetLayoutView="100" workbookViewId="0">
      <selection activeCell="C9" sqref="C9"/>
    </sheetView>
  </sheetViews>
  <sheetFormatPr defaultColWidth="5.7109375" defaultRowHeight="19.899999999999999" customHeight="1"/>
  <cols>
    <col min="1" max="1" width="9" style="1" customWidth="1"/>
    <col min="2" max="2" width="38.28515625" style="8" customWidth="1"/>
    <col min="3" max="3" width="43.7109375" style="9" customWidth="1"/>
    <col min="4" max="4" width="11.140625" style="9" customWidth="1"/>
    <col min="5" max="9" width="14" style="9" customWidth="1"/>
    <col min="10" max="237" width="5.7109375" style="10" customWidth="1"/>
    <col min="238" max="16384" width="5.7109375" style="1"/>
  </cols>
  <sheetData>
    <row r="1" spans="1:237" ht="20.100000000000001" customHeight="1">
      <c r="A1" s="11" t="s">
        <v>14</v>
      </c>
      <c r="B1" s="12"/>
      <c r="C1" s="13"/>
      <c r="D1" s="13"/>
      <c r="E1" s="13"/>
      <c r="F1" s="13"/>
      <c r="G1" s="14"/>
      <c r="H1" s="15" t="s">
        <v>0</v>
      </c>
      <c r="I1" s="16" t="s">
        <v>10</v>
      </c>
      <c r="IB1" s="1"/>
      <c r="IC1" s="1"/>
    </row>
    <row r="2" spans="1:237" ht="20.100000000000001" customHeight="1">
      <c r="A2" s="17"/>
      <c r="B2" s="18"/>
      <c r="C2" s="18"/>
      <c r="D2" s="18"/>
      <c r="E2" s="18"/>
      <c r="F2" s="18"/>
      <c r="G2" s="19"/>
      <c r="H2" s="208" t="s">
        <v>374</v>
      </c>
      <c r="I2" s="209">
        <v>2012</v>
      </c>
      <c r="IB2" s="1"/>
      <c r="IC2" s="1"/>
    </row>
    <row r="3" spans="1:237" ht="25.15" customHeight="1">
      <c r="A3" s="819" t="s">
        <v>1</v>
      </c>
      <c r="B3" s="819" t="s">
        <v>15</v>
      </c>
      <c r="C3" s="820" t="s">
        <v>16</v>
      </c>
      <c r="D3" s="817" t="s">
        <v>17</v>
      </c>
      <c r="E3" s="817"/>
      <c r="F3" s="817"/>
      <c r="G3" s="817"/>
      <c r="H3" s="817"/>
      <c r="I3" s="817"/>
      <c r="HX3" s="1"/>
      <c r="HY3" s="1"/>
      <c r="HZ3" s="1"/>
      <c r="IA3" s="1"/>
      <c r="IB3" s="1"/>
      <c r="IC3" s="1"/>
    </row>
    <row r="4" spans="1:237" ht="40.15" customHeight="1">
      <c r="A4" s="819"/>
      <c r="B4" s="819"/>
      <c r="C4" s="820"/>
      <c r="D4" s="20" t="s">
        <v>18</v>
      </c>
      <c r="E4" s="20" t="s">
        <v>19</v>
      </c>
      <c r="F4" s="20" t="s">
        <v>20</v>
      </c>
      <c r="G4" s="20" t="s">
        <v>21</v>
      </c>
      <c r="H4" s="20" t="s">
        <v>22</v>
      </c>
      <c r="I4" s="20" t="s">
        <v>23</v>
      </c>
      <c r="HX4" s="1"/>
      <c r="HY4" s="1"/>
      <c r="HZ4" s="1"/>
      <c r="IA4" s="1"/>
      <c r="IB4" s="1"/>
      <c r="IC4" s="1"/>
    </row>
    <row r="5" spans="1:237" ht="19.899999999999999" customHeight="1">
      <c r="A5" s="197" t="s">
        <v>9</v>
      </c>
      <c r="B5" s="22" t="s">
        <v>24</v>
      </c>
      <c r="C5" s="23" t="s">
        <v>25</v>
      </c>
      <c r="D5" s="24" t="s">
        <v>95</v>
      </c>
      <c r="E5" s="24" t="s">
        <v>95</v>
      </c>
      <c r="F5" s="242" t="s">
        <v>95</v>
      </c>
      <c r="G5" s="242" t="s">
        <v>134</v>
      </c>
      <c r="H5" s="25"/>
      <c r="I5" s="25"/>
      <c r="HX5" s="1"/>
      <c r="HY5" s="1"/>
      <c r="HZ5" s="1"/>
      <c r="IA5" s="1"/>
      <c r="IB5" s="1"/>
      <c r="IC5" s="1"/>
    </row>
    <row r="6" spans="1:237" s="27" customFormat="1" ht="19.899999999999999" customHeight="1">
      <c r="A6" s="243" t="s">
        <v>9</v>
      </c>
      <c r="B6" s="22" t="s">
        <v>26</v>
      </c>
      <c r="C6" s="23" t="s">
        <v>27</v>
      </c>
      <c r="D6" s="24" t="s">
        <v>95</v>
      </c>
      <c r="E6" s="24" t="s">
        <v>95</v>
      </c>
      <c r="F6" s="242" t="s">
        <v>95</v>
      </c>
      <c r="G6" s="242" t="s">
        <v>134</v>
      </c>
      <c r="H6" s="25"/>
      <c r="I6" s="25"/>
    </row>
    <row r="7" spans="1:237" s="27" customFormat="1" ht="19.899999999999999" customHeight="1">
      <c r="A7" s="197" t="s">
        <v>9</v>
      </c>
      <c r="B7" s="22" t="s">
        <v>28</v>
      </c>
      <c r="C7" s="23" t="s">
        <v>29</v>
      </c>
      <c r="D7" s="242" t="s">
        <v>134</v>
      </c>
      <c r="E7" s="242" t="s">
        <v>134</v>
      </c>
      <c r="F7" s="242" t="s">
        <v>134</v>
      </c>
      <c r="G7" s="242" t="s">
        <v>134</v>
      </c>
      <c r="H7" s="24"/>
      <c r="I7" s="24"/>
    </row>
    <row r="8" spans="1:237" ht="19.899999999999999" customHeight="1">
      <c r="A8" s="243" t="s">
        <v>9</v>
      </c>
      <c r="B8" s="22" t="s">
        <v>30</v>
      </c>
      <c r="C8" s="23" t="s">
        <v>31</v>
      </c>
      <c r="D8" s="242" t="s">
        <v>134</v>
      </c>
      <c r="E8" s="242" t="s">
        <v>134</v>
      </c>
      <c r="F8" s="242" t="s">
        <v>134</v>
      </c>
      <c r="G8" s="242" t="s">
        <v>134</v>
      </c>
      <c r="H8" s="24"/>
      <c r="I8" s="24"/>
      <c r="HX8" s="1"/>
      <c r="HY8" s="1"/>
      <c r="HZ8" s="1"/>
      <c r="IA8" s="1"/>
      <c r="IB8" s="1"/>
      <c r="IC8" s="1"/>
    </row>
    <row r="9" spans="1:237" ht="19.899999999999999" customHeight="1">
      <c r="A9" s="197" t="s">
        <v>9</v>
      </c>
      <c r="B9" s="818" t="s">
        <v>32</v>
      </c>
      <c r="C9" s="23" t="s">
        <v>33</v>
      </c>
      <c r="D9" s="242" t="s">
        <v>134</v>
      </c>
      <c r="E9" s="242" t="s">
        <v>134</v>
      </c>
      <c r="F9" s="242" t="s">
        <v>134</v>
      </c>
      <c r="G9" s="242" t="s">
        <v>134</v>
      </c>
      <c r="H9" s="24"/>
      <c r="I9" s="24"/>
      <c r="HX9" s="1"/>
      <c r="HY9" s="1"/>
      <c r="HZ9" s="1"/>
      <c r="IA9" s="1"/>
      <c r="IB9" s="1"/>
      <c r="IC9" s="1"/>
    </row>
    <row r="10" spans="1:237" ht="19.899999999999999" customHeight="1">
      <c r="A10" s="243" t="s">
        <v>9</v>
      </c>
      <c r="B10" s="818"/>
      <c r="C10" s="23" t="s">
        <v>34</v>
      </c>
      <c r="D10" s="242" t="s">
        <v>134</v>
      </c>
      <c r="E10" s="242" t="s">
        <v>134</v>
      </c>
      <c r="F10" s="242" t="s">
        <v>134</v>
      </c>
      <c r="G10" s="242" t="s">
        <v>134</v>
      </c>
      <c r="H10" s="24"/>
      <c r="I10" s="24"/>
      <c r="HX10" s="1"/>
      <c r="HY10" s="1"/>
      <c r="HZ10" s="1"/>
      <c r="IA10" s="1"/>
      <c r="IB10" s="1"/>
      <c r="IC10" s="1"/>
    </row>
    <row r="11" spans="1:237" ht="19.899999999999999" customHeight="1">
      <c r="A11" s="197" t="s">
        <v>9</v>
      </c>
      <c r="B11" s="818"/>
      <c r="C11" s="23" t="s">
        <v>35</v>
      </c>
      <c r="D11" s="242" t="s">
        <v>134</v>
      </c>
      <c r="E11" s="242" t="s">
        <v>134</v>
      </c>
      <c r="F11" s="242" t="s">
        <v>134</v>
      </c>
      <c r="G11" s="242" t="s">
        <v>134</v>
      </c>
      <c r="H11" s="24"/>
      <c r="I11" s="24"/>
      <c r="HX11" s="1"/>
      <c r="HY11" s="1"/>
      <c r="HZ11" s="1"/>
      <c r="IA11" s="1"/>
      <c r="IB11" s="1"/>
      <c r="IC11" s="1"/>
    </row>
    <row r="12" spans="1:237" ht="19.899999999999999" customHeight="1">
      <c r="A12" s="243" t="s">
        <v>9</v>
      </c>
      <c r="B12" s="818"/>
      <c r="C12" s="23" t="s">
        <v>36</v>
      </c>
      <c r="D12" s="242" t="s">
        <v>134</v>
      </c>
      <c r="E12" s="242" t="s">
        <v>134</v>
      </c>
      <c r="F12" s="242" t="s">
        <v>134</v>
      </c>
      <c r="G12" s="242" t="s">
        <v>134</v>
      </c>
      <c r="H12" s="24"/>
      <c r="I12" s="24"/>
      <c r="HX12" s="1"/>
      <c r="HY12" s="1"/>
      <c r="HZ12" s="1"/>
      <c r="IA12" s="1"/>
      <c r="IB12" s="1"/>
      <c r="IC12" s="1"/>
    </row>
    <row r="13" spans="1:237" ht="19.899999999999999" customHeight="1">
      <c r="A13" s="197" t="s">
        <v>9</v>
      </c>
      <c r="B13" s="818"/>
      <c r="C13" s="23" t="s">
        <v>37</v>
      </c>
      <c r="D13" s="242" t="s">
        <v>134</v>
      </c>
      <c r="E13" s="242" t="s">
        <v>134</v>
      </c>
      <c r="F13" s="242" t="s">
        <v>134</v>
      </c>
      <c r="G13" s="242" t="s">
        <v>134</v>
      </c>
      <c r="H13" s="24"/>
      <c r="I13" s="24"/>
      <c r="HX13" s="1"/>
      <c r="HY13" s="1"/>
      <c r="HZ13" s="1"/>
      <c r="IA13" s="1"/>
      <c r="IB13" s="1"/>
      <c r="IC13" s="1"/>
    </row>
    <row r="14" spans="1:237" ht="19.899999999999999" customHeight="1">
      <c r="A14" s="28" t="s">
        <v>38</v>
      </c>
      <c r="B14"/>
      <c r="C14"/>
      <c r="D14"/>
      <c r="E14"/>
      <c r="F14"/>
      <c r="G14"/>
      <c r="H14"/>
      <c r="I14"/>
      <c r="HX14" s="1"/>
      <c r="HY14" s="1"/>
      <c r="HZ14" s="1"/>
      <c r="IA14" s="1"/>
      <c r="IB14" s="1"/>
      <c r="IC14" s="1"/>
    </row>
    <row r="15" spans="1:237" ht="19.899999999999999" customHeight="1">
      <c r="A15" s="29" t="s">
        <v>39</v>
      </c>
      <c r="B15"/>
      <c r="C15" s="29"/>
      <c r="D15" s="29"/>
      <c r="E15" s="29"/>
      <c r="F15" s="29"/>
      <c r="G15" s="29"/>
      <c r="H15" s="29"/>
      <c r="I15" s="29"/>
      <c r="HX15" s="1"/>
      <c r="HY15" s="1"/>
      <c r="HZ15" s="1"/>
      <c r="IA15" s="1"/>
      <c r="IB15" s="1"/>
      <c r="IC15" s="1"/>
    </row>
    <row r="16" spans="1:237" ht="19.899999999999999" customHeight="1">
      <c r="B16"/>
      <c r="C16" s="29"/>
      <c r="D16" s="29"/>
      <c r="E16" s="29"/>
      <c r="F16" s="29"/>
      <c r="G16" s="29"/>
      <c r="H16" s="29"/>
      <c r="I16" s="29"/>
    </row>
  </sheetData>
  <mergeCells count="5">
    <mergeCell ref="D3:I3"/>
    <mergeCell ref="B9:B13"/>
    <mergeCell ref="A3:A4"/>
    <mergeCell ref="B3:B4"/>
    <mergeCell ref="C3:C4"/>
  </mergeCells>
  <phoneticPr fontId="29" type="noConversion"/>
  <pageMargins left="0.78749999999999998" right="0.78749999999999998" top="1.0631944444444446" bottom="1.0631944444444446" header="0.51180555555555551" footer="0.51180555555555551"/>
  <pageSetup paperSize="9" scale="50" orientation="portrait" useFirstPageNumber="1"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zoomScaleSheetLayoutView="100" workbookViewId="0">
      <selection activeCell="H20" sqref="H20"/>
    </sheetView>
  </sheetViews>
  <sheetFormatPr defaultColWidth="11.5703125" defaultRowHeight="12.75"/>
  <cols>
    <col min="1" max="1" width="7.85546875" style="1" customWidth="1"/>
    <col min="2" max="2" width="28.140625" style="1" customWidth="1"/>
    <col min="3" max="3" width="12.5703125" style="1" customWidth="1"/>
    <col min="4" max="4" width="17.85546875" style="1" customWidth="1"/>
    <col min="5" max="5" width="19.85546875" style="1" customWidth="1"/>
    <col min="6" max="6" width="19.85546875" style="189" customWidth="1"/>
    <col min="7" max="7" width="17.85546875" style="189" customWidth="1"/>
    <col min="8" max="8" width="10.28515625" style="1" customWidth="1"/>
    <col min="9" max="9" width="24.85546875" style="1" customWidth="1"/>
    <col min="10" max="10" width="37.42578125" style="1" customWidth="1"/>
  </cols>
  <sheetData>
    <row r="1" spans="1:11" ht="18.600000000000001" customHeight="1" thickBot="1">
      <c r="A1" s="44" t="s">
        <v>274</v>
      </c>
      <c r="B1" s="44"/>
      <c r="C1" s="44"/>
      <c r="D1" s="44"/>
      <c r="E1" s="44"/>
      <c r="F1" s="44"/>
      <c r="G1" s="564"/>
      <c r="H1" s="44"/>
      <c r="I1" s="110" t="s">
        <v>60</v>
      </c>
      <c r="J1" s="36" t="s">
        <v>10</v>
      </c>
    </row>
    <row r="2" spans="1:11" ht="19.899999999999999" customHeight="1" thickBot="1">
      <c r="A2" s="44"/>
      <c r="B2" s="44"/>
      <c r="C2" s="44"/>
      <c r="D2" s="44"/>
      <c r="E2" s="44"/>
      <c r="F2" s="44"/>
      <c r="G2" s="564"/>
      <c r="H2" s="44"/>
      <c r="I2" s="770" t="s">
        <v>374</v>
      </c>
      <c r="J2" s="782">
        <v>2012</v>
      </c>
    </row>
    <row r="3" spans="1:11" ht="42.6" customHeight="1" thickBot="1">
      <c r="A3" s="777" t="s">
        <v>1</v>
      </c>
      <c r="B3" s="778" t="s">
        <v>275</v>
      </c>
      <c r="C3" s="778" t="s">
        <v>327</v>
      </c>
      <c r="D3" s="778" t="s">
        <v>63</v>
      </c>
      <c r="E3" s="778" t="s">
        <v>338</v>
      </c>
      <c r="F3" s="779" t="s">
        <v>345</v>
      </c>
      <c r="G3" s="780" t="s">
        <v>339</v>
      </c>
      <c r="H3" s="779" t="s">
        <v>69</v>
      </c>
      <c r="I3" s="779" t="s">
        <v>360</v>
      </c>
      <c r="J3" s="781" t="s">
        <v>357</v>
      </c>
    </row>
    <row r="4" spans="1:11" ht="15" customHeight="1">
      <c r="A4" s="771" t="s">
        <v>9</v>
      </c>
      <c r="B4" s="772" t="s">
        <v>276</v>
      </c>
      <c r="C4" s="948" t="s">
        <v>66</v>
      </c>
      <c r="D4" s="773" t="s">
        <v>920</v>
      </c>
      <c r="E4" s="774" t="s">
        <v>48</v>
      </c>
      <c r="F4" s="949">
        <v>1</v>
      </c>
      <c r="G4" s="949">
        <v>1</v>
      </c>
      <c r="H4" s="775" t="s">
        <v>1182</v>
      </c>
      <c r="I4" s="775" t="s">
        <v>1182</v>
      </c>
      <c r="J4" s="776" t="s">
        <v>67</v>
      </c>
    </row>
    <row r="5" spans="1:11" ht="15" customHeight="1">
      <c r="A5" s="261" t="s">
        <v>9</v>
      </c>
      <c r="B5" s="582" t="s">
        <v>868</v>
      </c>
      <c r="C5" s="391" t="s">
        <v>66</v>
      </c>
      <c r="D5" s="565" t="s">
        <v>1183</v>
      </c>
      <c r="E5" s="386" t="s">
        <v>48</v>
      </c>
      <c r="F5" s="950">
        <v>1</v>
      </c>
      <c r="G5" s="950">
        <v>1</v>
      </c>
      <c r="H5" s="566" t="s">
        <v>1182</v>
      </c>
      <c r="I5" s="566" t="s">
        <v>1182</v>
      </c>
      <c r="J5" s="386" t="s">
        <v>67</v>
      </c>
    </row>
    <row r="6" spans="1:11" ht="15" customHeight="1">
      <c r="A6" s="261" t="s">
        <v>9</v>
      </c>
      <c r="B6" s="582" t="s">
        <v>68</v>
      </c>
      <c r="C6" s="391" t="s">
        <v>66</v>
      </c>
      <c r="D6" s="565" t="s">
        <v>920</v>
      </c>
      <c r="E6" s="386" t="s">
        <v>48</v>
      </c>
      <c r="F6" s="950">
        <v>1</v>
      </c>
      <c r="G6" s="950">
        <v>1</v>
      </c>
      <c r="H6" s="566" t="s">
        <v>1182</v>
      </c>
      <c r="I6" s="566" t="s">
        <v>1182</v>
      </c>
      <c r="J6" s="386" t="s">
        <v>67</v>
      </c>
    </row>
    <row r="7" spans="1:11" ht="15" customHeight="1">
      <c r="A7" s="261" t="s">
        <v>9</v>
      </c>
      <c r="B7" s="582" t="s">
        <v>869</v>
      </c>
      <c r="C7" s="391" t="s">
        <v>66</v>
      </c>
      <c r="D7" s="565" t="s">
        <v>920</v>
      </c>
      <c r="E7" s="386" t="s">
        <v>48</v>
      </c>
      <c r="F7" s="950">
        <v>1</v>
      </c>
      <c r="G7" s="950">
        <v>1</v>
      </c>
      <c r="H7" s="566" t="s">
        <v>1182</v>
      </c>
      <c r="I7" s="566" t="s">
        <v>1182</v>
      </c>
      <c r="J7" s="386" t="s">
        <v>67</v>
      </c>
    </row>
    <row r="8" spans="1:11" s="283" customFormat="1" ht="15" customHeight="1">
      <c r="A8" s="261" t="s">
        <v>9</v>
      </c>
      <c r="B8" s="582" t="s">
        <v>870</v>
      </c>
      <c r="C8" s="391" t="s">
        <v>1427</v>
      </c>
      <c r="D8" s="565" t="s">
        <v>1184</v>
      </c>
      <c r="E8" s="386" t="s">
        <v>50</v>
      </c>
      <c r="F8" s="950">
        <v>0.28999999999999998</v>
      </c>
      <c r="G8" s="951" t="s">
        <v>1426</v>
      </c>
      <c r="H8" s="566" t="s">
        <v>1182</v>
      </c>
      <c r="I8" s="566" t="s">
        <v>1182</v>
      </c>
      <c r="J8" s="567" t="s">
        <v>1185</v>
      </c>
      <c r="K8"/>
    </row>
    <row r="9" spans="1:11" s="283" customFormat="1" ht="15" customHeight="1">
      <c r="A9" s="261" t="s">
        <v>9</v>
      </c>
      <c r="B9" s="583" t="s">
        <v>277</v>
      </c>
      <c r="C9" s="391" t="s">
        <v>66</v>
      </c>
      <c r="D9" s="565" t="s">
        <v>1273</v>
      </c>
      <c r="E9" s="386" t="s">
        <v>48</v>
      </c>
      <c r="F9" s="950">
        <v>1</v>
      </c>
      <c r="G9" s="951" t="s">
        <v>1186</v>
      </c>
      <c r="H9" s="566" t="s">
        <v>1182</v>
      </c>
      <c r="I9" s="566" t="s">
        <v>1182</v>
      </c>
      <c r="J9" s="568" t="s">
        <v>1185</v>
      </c>
      <c r="K9"/>
    </row>
    <row r="10" spans="1:11" s="283" customFormat="1" ht="15" customHeight="1">
      <c r="A10" s="261" t="s">
        <v>9</v>
      </c>
      <c r="B10" s="583" t="s">
        <v>277</v>
      </c>
      <c r="C10" s="391" t="s">
        <v>1427</v>
      </c>
      <c r="D10" s="565" t="s">
        <v>1184</v>
      </c>
      <c r="E10" s="386" t="s">
        <v>50</v>
      </c>
      <c r="F10" s="950">
        <v>0.28999999999999998</v>
      </c>
      <c r="G10" s="951" t="s">
        <v>1426</v>
      </c>
      <c r="H10" s="566" t="s">
        <v>1182</v>
      </c>
      <c r="I10" s="566" t="s">
        <v>1182</v>
      </c>
      <c r="J10" s="568" t="s">
        <v>1185</v>
      </c>
      <c r="K10"/>
    </row>
    <row r="11" spans="1:11" s="283" customFormat="1" ht="15" customHeight="1">
      <c r="A11" s="261" t="s">
        <v>9</v>
      </c>
      <c r="B11" s="583" t="s">
        <v>872</v>
      </c>
      <c r="C11" s="391" t="s">
        <v>66</v>
      </c>
      <c r="D11" s="565" t="s">
        <v>1273</v>
      </c>
      <c r="E11" s="386" t="s">
        <v>48</v>
      </c>
      <c r="F11" s="950">
        <v>1</v>
      </c>
      <c r="G11" s="951" t="s">
        <v>1186</v>
      </c>
      <c r="H11" s="566" t="s">
        <v>1182</v>
      </c>
      <c r="I11" s="566" t="s">
        <v>1182</v>
      </c>
      <c r="J11" s="568" t="s">
        <v>1185</v>
      </c>
      <c r="K11"/>
    </row>
    <row r="12" spans="1:11" s="283" customFormat="1" ht="15" customHeight="1">
      <c r="A12" s="261" t="s">
        <v>9</v>
      </c>
      <c r="B12" s="583" t="s">
        <v>872</v>
      </c>
      <c r="C12" s="391" t="s">
        <v>1427</v>
      </c>
      <c r="D12" s="565" t="s">
        <v>1184</v>
      </c>
      <c r="E12" s="386" t="s">
        <v>50</v>
      </c>
      <c r="F12" s="950">
        <v>0.28999999999999998</v>
      </c>
      <c r="G12" s="951" t="s">
        <v>1426</v>
      </c>
      <c r="H12" s="566" t="s">
        <v>1182</v>
      </c>
      <c r="I12" s="566" t="s">
        <v>1182</v>
      </c>
      <c r="J12" s="568" t="s">
        <v>1185</v>
      </c>
      <c r="K12"/>
    </row>
    <row r="13" spans="1:11" s="283" customFormat="1" ht="15" customHeight="1">
      <c r="A13" s="261" t="s">
        <v>9</v>
      </c>
      <c r="B13" s="583" t="s">
        <v>873</v>
      </c>
      <c r="C13" s="391" t="s">
        <v>66</v>
      </c>
      <c r="D13" s="565" t="s">
        <v>1273</v>
      </c>
      <c r="E13" s="386" t="s">
        <v>48</v>
      </c>
      <c r="F13" s="950">
        <v>1</v>
      </c>
      <c r="G13" s="951" t="s">
        <v>1186</v>
      </c>
      <c r="H13" s="566" t="s">
        <v>1182</v>
      </c>
      <c r="I13" s="566" t="s">
        <v>1182</v>
      </c>
      <c r="J13" s="568" t="s">
        <v>1185</v>
      </c>
      <c r="K13"/>
    </row>
    <row r="14" spans="1:11" ht="15" customHeight="1">
      <c r="A14" s="261" t="s">
        <v>9</v>
      </c>
      <c r="B14" s="583" t="s">
        <v>873</v>
      </c>
      <c r="C14" s="391" t="s">
        <v>1427</v>
      </c>
      <c r="D14" s="565" t="s">
        <v>1184</v>
      </c>
      <c r="E14" s="386" t="s">
        <v>50</v>
      </c>
      <c r="F14" s="950">
        <v>0.28999999999999998</v>
      </c>
      <c r="G14" s="951" t="s">
        <v>1426</v>
      </c>
      <c r="H14" s="566" t="s">
        <v>1182</v>
      </c>
      <c r="I14" s="566" t="s">
        <v>1182</v>
      </c>
      <c r="J14" s="568" t="s">
        <v>1185</v>
      </c>
    </row>
    <row r="15" spans="1:11" ht="15" customHeight="1">
      <c r="A15" s="261" t="s">
        <v>9</v>
      </c>
      <c r="B15" s="583" t="s">
        <v>874</v>
      </c>
      <c r="C15" s="391" t="s">
        <v>66</v>
      </c>
      <c r="D15" s="565" t="s">
        <v>1273</v>
      </c>
      <c r="E15" s="386" t="s">
        <v>48</v>
      </c>
      <c r="F15" s="950">
        <v>1</v>
      </c>
      <c r="G15" s="951" t="s">
        <v>1186</v>
      </c>
      <c r="H15" s="566" t="s">
        <v>1182</v>
      </c>
      <c r="I15" s="566" t="s">
        <v>1182</v>
      </c>
      <c r="J15" s="568" t="s">
        <v>1185</v>
      </c>
    </row>
    <row r="16" spans="1:11" ht="15" customHeight="1">
      <c r="A16" s="261" t="s">
        <v>9</v>
      </c>
      <c r="B16" s="583" t="s">
        <v>874</v>
      </c>
      <c r="C16" s="391" t="s">
        <v>1427</v>
      </c>
      <c r="D16" s="565" t="s">
        <v>1184</v>
      </c>
      <c r="E16" s="386" t="s">
        <v>50</v>
      </c>
      <c r="F16" s="950">
        <v>0.28999999999999998</v>
      </c>
      <c r="G16" s="951" t="s">
        <v>1426</v>
      </c>
      <c r="H16" s="566" t="s">
        <v>1182</v>
      </c>
      <c r="I16" s="566" t="s">
        <v>1182</v>
      </c>
      <c r="J16" s="568" t="s">
        <v>1185</v>
      </c>
    </row>
    <row r="17" spans="1:10" ht="15" customHeight="1">
      <c r="A17" s="261" t="s">
        <v>9</v>
      </c>
      <c r="B17" s="583" t="s">
        <v>286</v>
      </c>
      <c r="C17" s="391" t="s">
        <v>66</v>
      </c>
      <c r="D17" s="565" t="s">
        <v>1273</v>
      </c>
      <c r="E17" s="386" t="s">
        <v>48</v>
      </c>
      <c r="F17" s="950">
        <v>1</v>
      </c>
      <c r="G17" s="951" t="s">
        <v>1186</v>
      </c>
      <c r="H17" s="566" t="s">
        <v>1182</v>
      </c>
      <c r="I17" s="566" t="s">
        <v>1182</v>
      </c>
      <c r="J17" s="568" t="s">
        <v>1185</v>
      </c>
    </row>
    <row r="18" spans="1:10" ht="15" customHeight="1">
      <c r="A18" s="261" t="s">
        <v>9</v>
      </c>
      <c r="B18" s="583" t="s">
        <v>286</v>
      </c>
      <c r="C18" s="391" t="s">
        <v>1427</v>
      </c>
      <c r="D18" s="565" t="s">
        <v>1184</v>
      </c>
      <c r="E18" s="386" t="s">
        <v>50</v>
      </c>
      <c r="F18" s="950">
        <v>0.28999999999999998</v>
      </c>
      <c r="G18" s="951" t="s">
        <v>1426</v>
      </c>
      <c r="H18" s="566" t="s">
        <v>1182</v>
      </c>
      <c r="I18" s="566" t="s">
        <v>1182</v>
      </c>
      <c r="J18" s="568" t="s">
        <v>1185</v>
      </c>
    </row>
    <row r="19" spans="1:10" ht="15" customHeight="1">
      <c r="A19" s="261" t="s">
        <v>9</v>
      </c>
      <c r="B19" s="582" t="s">
        <v>875</v>
      </c>
      <c r="C19" s="391" t="s">
        <v>66</v>
      </c>
      <c r="D19" s="565" t="s">
        <v>920</v>
      </c>
      <c r="E19" s="386" t="s">
        <v>48</v>
      </c>
      <c r="F19" s="950">
        <v>1</v>
      </c>
      <c r="G19" s="951" t="s">
        <v>1186</v>
      </c>
      <c r="H19" s="566" t="s">
        <v>1182</v>
      </c>
      <c r="I19" s="566" t="s">
        <v>1182</v>
      </c>
      <c r="J19" s="567" t="s">
        <v>67</v>
      </c>
    </row>
    <row r="20" spans="1:10" ht="15" customHeight="1">
      <c r="A20" s="261" t="s">
        <v>9</v>
      </c>
      <c r="B20" s="582" t="s">
        <v>876</v>
      </c>
      <c r="C20" s="391" t="s">
        <v>66</v>
      </c>
      <c r="D20" s="565" t="s">
        <v>920</v>
      </c>
      <c r="E20" s="386" t="s">
        <v>48</v>
      </c>
      <c r="F20" s="950">
        <v>1</v>
      </c>
      <c r="G20" s="951" t="s">
        <v>1186</v>
      </c>
      <c r="H20" s="566" t="s">
        <v>1182</v>
      </c>
      <c r="I20" s="566" t="s">
        <v>1182</v>
      </c>
      <c r="J20" s="386" t="s">
        <v>67</v>
      </c>
    </row>
    <row r="21" spans="1:10" ht="15" customHeight="1">
      <c r="A21" s="261" t="s">
        <v>9</v>
      </c>
      <c r="B21" s="582" t="s">
        <v>877</v>
      </c>
      <c r="C21" s="391" t="s">
        <v>66</v>
      </c>
      <c r="D21" s="565" t="s">
        <v>1184</v>
      </c>
      <c r="E21" s="386" t="s">
        <v>48</v>
      </c>
      <c r="F21" s="950">
        <v>1</v>
      </c>
      <c r="G21" s="951" t="s">
        <v>1186</v>
      </c>
      <c r="H21" s="566" t="s">
        <v>1182</v>
      </c>
      <c r="I21" s="566" t="s">
        <v>1182</v>
      </c>
      <c r="J21" s="567" t="s">
        <v>67</v>
      </c>
    </row>
    <row r="22" spans="1:10" ht="15" customHeight="1">
      <c r="A22" s="261" t="s">
        <v>9</v>
      </c>
      <c r="B22" s="582" t="s">
        <v>878</v>
      </c>
      <c r="C22" s="391" t="s">
        <v>66</v>
      </c>
      <c r="D22" s="565" t="s">
        <v>920</v>
      </c>
      <c r="E22" s="386" t="s">
        <v>48</v>
      </c>
      <c r="F22" s="950">
        <v>1</v>
      </c>
      <c r="G22" s="951" t="s">
        <v>1186</v>
      </c>
      <c r="H22" s="566" t="s">
        <v>1182</v>
      </c>
      <c r="I22" s="566" t="s">
        <v>1182</v>
      </c>
      <c r="J22" s="567" t="s">
        <v>67</v>
      </c>
    </row>
    <row r="23" spans="1:10" ht="15" customHeight="1">
      <c r="A23" s="261" t="s">
        <v>9</v>
      </c>
      <c r="B23" s="582" t="s">
        <v>879</v>
      </c>
      <c r="C23" s="391" t="s">
        <v>66</v>
      </c>
      <c r="D23" s="565" t="s">
        <v>1187</v>
      </c>
      <c r="E23" s="386" t="s">
        <v>48</v>
      </c>
      <c r="F23" s="950">
        <v>1</v>
      </c>
      <c r="G23" s="951" t="s">
        <v>1186</v>
      </c>
      <c r="H23" s="566" t="s">
        <v>1182</v>
      </c>
      <c r="I23" s="566" t="s">
        <v>1182</v>
      </c>
      <c r="J23" s="567" t="s">
        <v>67</v>
      </c>
    </row>
    <row r="24" spans="1:10" ht="15" customHeight="1">
      <c r="A24" s="261" t="s">
        <v>9</v>
      </c>
      <c r="B24" s="582" t="s">
        <v>880</v>
      </c>
      <c r="C24" s="391" t="s">
        <v>66</v>
      </c>
      <c r="D24" s="565" t="s">
        <v>920</v>
      </c>
      <c r="E24" s="386" t="s">
        <v>48</v>
      </c>
      <c r="F24" s="950">
        <v>1</v>
      </c>
      <c r="G24" s="951" t="s">
        <v>1186</v>
      </c>
      <c r="H24" s="566" t="s">
        <v>1182</v>
      </c>
      <c r="I24" s="566" t="s">
        <v>1182</v>
      </c>
      <c r="J24" s="567" t="s">
        <v>67</v>
      </c>
    </row>
    <row r="25" spans="1:10" ht="15" customHeight="1">
      <c r="A25" s="261" t="s">
        <v>9</v>
      </c>
      <c r="B25" s="582" t="s">
        <v>881</v>
      </c>
      <c r="C25" s="391" t="s">
        <v>66</v>
      </c>
      <c r="D25" s="565" t="s">
        <v>1187</v>
      </c>
      <c r="E25" s="386" t="s">
        <v>48</v>
      </c>
      <c r="F25" s="950">
        <v>1</v>
      </c>
      <c r="G25" s="951" t="s">
        <v>1186</v>
      </c>
      <c r="H25" s="566" t="s">
        <v>1182</v>
      </c>
      <c r="I25" s="566" t="s">
        <v>1182</v>
      </c>
      <c r="J25" s="567" t="s">
        <v>67</v>
      </c>
    </row>
    <row r="26" spans="1:10" ht="15" customHeight="1">
      <c r="A26" s="261" t="s">
        <v>9</v>
      </c>
      <c r="B26" s="582" t="s">
        <v>882</v>
      </c>
      <c r="C26" s="391" t="s">
        <v>1427</v>
      </c>
      <c r="D26" s="565" t="s">
        <v>1184</v>
      </c>
      <c r="E26" s="386" t="s">
        <v>50</v>
      </c>
      <c r="F26" s="950">
        <v>0.28999999999999998</v>
      </c>
      <c r="G26" s="951" t="s">
        <v>1426</v>
      </c>
      <c r="H26" s="566" t="s">
        <v>1182</v>
      </c>
      <c r="I26" s="566" t="s">
        <v>1182</v>
      </c>
      <c r="J26" s="567" t="s">
        <v>67</v>
      </c>
    </row>
    <row r="27" spans="1:10">
      <c r="A27" s="261" t="s">
        <v>9</v>
      </c>
      <c r="B27" s="582" t="s">
        <v>883</v>
      </c>
      <c r="C27" s="391" t="s">
        <v>66</v>
      </c>
      <c r="D27" s="565" t="s">
        <v>1187</v>
      </c>
      <c r="E27" s="386" t="s">
        <v>48</v>
      </c>
      <c r="F27" s="950">
        <v>1</v>
      </c>
      <c r="G27" s="951" t="s">
        <v>1186</v>
      </c>
      <c r="H27" s="566" t="s">
        <v>1182</v>
      </c>
      <c r="I27" s="566" t="s">
        <v>1182</v>
      </c>
      <c r="J27" s="567" t="s">
        <v>67</v>
      </c>
    </row>
    <row r="28" spans="1:10" ht="14.45" customHeight="1">
      <c r="A28" s="261" t="s">
        <v>9</v>
      </c>
      <c r="B28" s="582" t="s">
        <v>884</v>
      </c>
      <c r="C28" s="391" t="s">
        <v>66</v>
      </c>
      <c r="D28" s="565" t="s">
        <v>1187</v>
      </c>
      <c r="E28" s="386" t="s">
        <v>48</v>
      </c>
      <c r="F28" s="950">
        <v>1</v>
      </c>
      <c r="G28" s="951" t="s">
        <v>1186</v>
      </c>
      <c r="H28" s="566" t="s">
        <v>1182</v>
      </c>
      <c r="I28" s="566" t="s">
        <v>1182</v>
      </c>
      <c r="J28" s="567" t="s">
        <v>67</v>
      </c>
    </row>
    <row r="29" spans="1:10" ht="12.75" customHeight="1">
      <c r="A29" s="261" t="s">
        <v>9</v>
      </c>
      <c r="B29" s="583" t="s">
        <v>885</v>
      </c>
      <c r="C29" s="391" t="s">
        <v>66</v>
      </c>
      <c r="D29" s="565" t="s">
        <v>1188</v>
      </c>
      <c r="E29" s="386" t="s">
        <v>48</v>
      </c>
      <c r="F29" s="950">
        <v>1</v>
      </c>
      <c r="G29" s="951" t="s">
        <v>1186</v>
      </c>
      <c r="H29" s="566" t="s">
        <v>1182</v>
      </c>
      <c r="I29" s="566" t="s">
        <v>1182</v>
      </c>
      <c r="J29" s="568" t="s">
        <v>67</v>
      </c>
    </row>
    <row r="30" spans="1:10" ht="14.25" customHeight="1">
      <c r="A30" s="261" t="s">
        <v>9</v>
      </c>
      <c r="B30" s="583" t="s">
        <v>885</v>
      </c>
      <c r="C30" s="391" t="s">
        <v>1427</v>
      </c>
      <c r="D30" s="565" t="s">
        <v>1188</v>
      </c>
      <c r="E30" s="386" t="s">
        <v>50</v>
      </c>
      <c r="F30" s="950">
        <v>0.28999999999999998</v>
      </c>
      <c r="G30" s="951" t="s">
        <v>1426</v>
      </c>
      <c r="H30" s="566" t="s">
        <v>1182</v>
      </c>
      <c r="I30" s="566" t="s">
        <v>1182</v>
      </c>
      <c r="J30" s="568" t="s">
        <v>67</v>
      </c>
    </row>
    <row r="31" spans="1:10" ht="14.25" customHeight="1">
      <c r="A31" s="261" t="s">
        <v>9</v>
      </c>
      <c r="B31" s="582" t="s">
        <v>886</v>
      </c>
      <c r="C31" s="391" t="s">
        <v>66</v>
      </c>
      <c r="D31" s="565" t="s">
        <v>920</v>
      </c>
      <c r="E31" s="386" t="s">
        <v>48</v>
      </c>
      <c r="F31" s="950">
        <v>1</v>
      </c>
      <c r="G31" s="951" t="s">
        <v>1186</v>
      </c>
      <c r="H31" s="566" t="s">
        <v>1182</v>
      </c>
      <c r="I31" s="566" t="s">
        <v>1182</v>
      </c>
      <c r="J31" s="567" t="s">
        <v>67</v>
      </c>
    </row>
    <row r="32" spans="1:10">
      <c r="A32" s="49" t="s">
        <v>358</v>
      </c>
      <c r="B32" s="49"/>
      <c r="C32" s="49"/>
      <c r="D32" s="49"/>
      <c r="E32" s="49"/>
      <c r="F32" s="49"/>
      <c r="G32" s="569"/>
      <c r="H32" s="49"/>
      <c r="I32" s="148"/>
      <c r="J32" s="189"/>
    </row>
    <row r="33" spans="1:10">
      <c r="A33" s="49" t="s">
        <v>371</v>
      </c>
      <c r="B33" s="49"/>
      <c r="C33" s="49"/>
      <c r="D33" s="49"/>
      <c r="E33" s="49"/>
      <c r="F33" s="49"/>
      <c r="G33" s="569"/>
      <c r="H33" s="49"/>
      <c r="I33" s="189"/>
      <c r="J33" s="189"/>
    </row>
    <row r="34" spans="1:10">
      <c r="A34" s="178" t="s">
        <v>361</v>
      </c>
      <c r="B34" s="189"/>
      <c r="C34" s="189"/>
      <c r="D34" s="189"/>
      <c r="E34" s="189"/>
      <c r="G34" s="263"/>
      <c r="H34" s="189"/>
      <c r="I34" s="189"/>
      <c r="J34" s="189"/>
    </row>
  </sheetData>
  <pageMargins left="0.70866141732283472" right="0.70866141732283472" top="0.78740157480314965" bottom="0.78740157480314965" header="0.51181102362204722" footer="0.51181102362204722"/>
  <pageSetup paperSize="9" scale="68" firstPageNumber="0" orientation="landscape" horizontalDpi="300" verticalDpi="300"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Normal="100" zoomScaleSheetLayoutView="100" workbookViewId="0">
      <selection activeCell="L45" sqref="L45"/>
    </sheetView>
  </sheetViews>
  <sheetFormatPr defaultColWidth="11.42578125" defaultRowHeight="12.75"/>
  <cols>
    <col min="1" max="1" width="7.7109375" style="1" customWidth="1"/>
    <col min="2" max="2" width="28.7109375" style="1" customWidth="1"/>
    <col min="3" max="3" width="15.85546875" style="1" customWidth="1"/>
    <col min="4" max="4" width="15.140625" style="1" customWidth="1"/>
    <col min="5" max="6" width="14.7109375" style="1" customWidth="1"/>
    <col min="7" max="7" width="14.85546875" style="1" customWidth="1"/>
    <col min="8" max="8" width="17.7109375" style="1" customWidth="1"/>
    <col min="9" max="10" width="11.42578125" style="1" customWidth="1"/>
    <col min="11" max="11" width="17" style="1" customWidth="1"/>
  </cols>
  <sheetData>
    <row r="1" spans="1:12" ht="21" customHeight="1" thickBot="1">
      <c r="A1" s="83" t="s">
        <v>278</v>
      </c>
      <c r="B1" s="83"/>
      <c r="C1" s="83"/>
      <c r="D1" s="83"/>
      <c r="E1" s="83"/>
      <c r="F1" s="83"/>
      <c r="G1"/>
      <c r="H1"/>
      <c r="I1" s="115"/>
      <c r="J1" s="199" t="s">
        <v>0</v>
      </c>
      <c r="K1" s="887" t="s">
        <v>10</v>
      </c>
      <c r="L1" s="888"/>
    </row>
    <row r="2" spans="1:12" ht="25.15" customHeight="1" thickBot="1">
      <c r="A2" s="18"/>
      <c r="B2" s="18"/>
      <c r="C2" s="18"/>
      <c r="D2" s="18"/>
      <c r="E2" s="18"/>
      <c r="F2" s="18"/>
      <c r="G2" s="64"/>
      <c r="H2" s="64"/>
      <c r="I2" s="149"/>
      <c r="J2" s="199" t="s">
        <v>373</v>
      </c>
      <c r="K2" s="885">
        <v>2012</v>
      </c>
      <c r="L2" s="886"/>
    </row>
    <row r="3" spans="1:12" ht="64.5" thickBot="1">
      <c r="A3" s="37" t="s">
        <v>1</v>
      </c>
      <c r="B3" s="150" t="s">
        <v>387</v>
      </c>
      <c r="C3" s="151" t="s">
        <v>327</v>
      </c>
      <c r="D3" s="151" t="s">
        <v>279</v>
      </c>
      <c r="E3" s="37" t="s">
        <v>270</v>
      </c>
      <c r="F3" s="151" t="s">
        <v>385</v>
      </c>
      <c r="G3" s="151" t="s">
        <v>386</v>
      </c>
      <c r="H3" s="37" t="s">
        <v>383</v>
      </c>
      <c r="I3" s="231" t="s">
        <v>281</v>
      </c>
      <c r="J3" s="231" t="s">
        <v>404</v>
      </c>
      <c r="K3" s="230" t="s">
        <v>272</v>
      </c>
      <c r="L3" s="200" t="s">
        <v>376</v>
      </c>
    </row>
    <row r="4" spans="1:12" s="217" customFormat="1" ht="13.15" customHeight="1">
      <c r="A4" s="190" t="s">
        <v>9</v>
      </c>
      <c r="B4" s="404" t="s">
        <v>887</v>
      </c>
      <c r="C4" s="403" t="s">
        <v>66</v>
      </c>
      <c r="D4" s="317">
        <v>100</v>
      </c>
      <c r="E4" s="317">
        <v>100</v>
      </c>
      <c r="F4" s="317">
        <v>100</v>
      </c>
      <c r="G4" s="405">
        <v>100</v>
      </c>
      <c r="H4" s="406" t="s">
        <v>48</v>
      </c>
      <c r="I4" s="210">
        <v>100</v>
      </c>
      <c r="J4" s="220">
        <f t="shared" ref="J4:J9" si="0">I4/D4</f>
        <v>1</v>
      </c>
      <c r="K4" s="570">
        <v>1</v>
      </c>
      <c r="L4" s="218"/>
    </row>
    <row r="5" spans="1:12" s="217" customFormat="1" ht="13.15" customHeight="1">
      <c r="A5" s="190" t="s">
        <v>9</v>
      </c>
      <c r="B5" s="404" t="s">
        <v>888</v>
      </c>
      <c r="C5" s="403" t="s">
        <v>66</v>
      </c>
      <c r="D5" s="317">
        <v>55</v>
      </c>
      <c r="E5" s="317">
        <v>55</v>
      </c>
      <c r="F5" s="317">
        <v>55</v>
      </c>
      <c r="G5" s="405">
        <v>100</v>
      </c>
      <c r="H5" s="406" t="s">
        <v>48</v>
      </c>
      <c r="I5" s="210">
        <v>55</v>
      </c>
      <c r="J5" s="220">
        <f t="shared" si="0"/>
        <v>1</v>
      </c>
      <c r="K5" s="570">
        <v>1</v>
      </c>
      <c r="L5" s="218"/>
    </row>
    <row r="6" spans="1:12" s="217" customFormat="1" ht="13.15" customHeight="1">
      <c r="A6" s="190" t="s">
        <v>9</v>
      </c>
      <c r="B6" s="404" t="s">
        <v>889</v>
      </c>
      <c r="C6" s="403" t="s">
        <v>66</v>
      </c>
      <c r="D6" s="317">
        <v>28</v>
      </c>
      <c r="E6" s="317">
        <v>28</v>
      </c>
      <c r="F6" s="317">
        <v>28</v>
      </c>
      <c r="G6" s="405">
        <v>100</v>
      </c>
      <c r="H6" s="406" t="s">
        <v>48</v>
      </c>
      <c r="I6" s="210">
        <v>28</v>
      </c>
      <c r="J6" s="220">
        <f t="shared" si="0"/>
        <v>1</v>
      </c>
      <c r="K6" s="570">
        <v>1</v>
      </c>
      <c r="L6" s="218"/>
    </row>
    <row r="7" spans="1:12" s="217" customFormat="1" ht="13.15" customHeight="1">
      <c r="A7" s="190" t="s">
        <v>9</v>
      </c>
      <c r="B7" s="404" t="s">
        <v>890</v>
      </c>
      <c r="C7" s="403" t="s">
        <v>66</v>
      </c>
      <c r="D7" s="317">
        <v>20</v>
      </c>
      <c r="E7" s="317">
        <v>20</v>
      </c>
      <c r="F7" s="317">
        <v>20</v>
      </c>
      <c r="G7" s="405">
        <v>100</v>
      </c>
      <c r="H7" s="406" t="s">
        <v>48</v>
      </c>
      <c r="I7" s="210">
        <v>20</v>
      </c>
      <c r="J7" s="220">
        <f t="shared" si="0"/>
        <v>1</v>
      </c>
      <c r="K7" s="570">
        <v>1</v>
      </c>
      <c r="L7" s="218"/>
    </row>
    <row r="8" spans="1:12" s="217" customFormat="1" ht="13.15" customHeight="1">
      <c r="A8" s="190" t="s">
        <v>9</v>
      </c>
      <c r="B8" s="404" t="s">
        <v>891</v>
      </c>
      <c r="C8" s="403" t="s">
        <v>66</v>
      </c>
      <c r="D8" s="317">
        <v>10</v>
      </c>
      <c r="E8" s="317">
        <v>10</v>
      </c>
      <c r="F8" s="317">
        <v>10</v>
      </c>
      <c r="G8" s="405">
        <v>100</v>
      </c>
      <c r="H8" s="406" t="s">
        <v>48</v>
      </c>
      <c r="I8" s="210">
        <v>10</v>
      </c>
      <c r="J8" s="220">
        <f t="shared" si="0"/>
        <v>1</v>
      </c>
      <c r="K8" s="570">
        <v>1</v>
      </c>
      <c r="L8" s="218"/>
    </row>
    <row r="9" spans="1:12" s="217" customFormat="1" ht="13.15" customHeight="1">
      <c r="A9" s="190" t="s">
        <v>9</v>
      </c>
      <c r="B9" s="404" t="s">
        <v>892</v>
      </c>
      <c r="C9" s="403" t="s">
        <v>66</v>
      </c>
      <c r="D9" s="317">
        <v>6</v>
      </c>
      <c r="E9" s="317">
        <v>6</v>
      </c>
      <c r="F9" s="317">
        <v>6</v>
      </c>
      <c r="G9" s="405">
        <v>100</v>
      </c>
      <c r="H9" s="406" t="s">
        <v>48</v>
      </c>
      <c r="I9" s="210">
        <v>6</v>
      </c>
      <c r="J9" s="220">
        <f t="shared" si="0"/>
        <v>1</v>
      </c>
      <c r="K9" s="570">
        <v>1</v>
      </c>
      <c r="L9" s="218"/>
    </row>
    <row r="10" spans="1:12" ht="13.15" customHeight="1">
      <c r="A10" s="889" t="s">
        <v>388</v>
      </c>
      <c r="B10" s="889"/>
      <c r="C10" s="889"/>
      <c r="D10" s="889"/>
      <c r="E10" s="889"/>
      <c r="F10" s="889"/>
      <c r="G10" s="889"/>
      <c r="H10" s="31"/>
      <c r="I10" s="112"/>
      <c r="J10" s="112"/>
      <c r="K10" s="112"/>
      <c r="L10" s="31"/>
    </row>
    <row r="11" spans="1:12">
      <c r="A11" s="38" t="s">
        <v>356</v>
      </c>
      <c r="B11" s="31"/>
      <c r="C11" s="31"/>
      <c r="D11" s="31"/>
      <c r="E11" s="31"/>
      <c r="F11" s="31"/>
      <c r="G11" s="31"/>
      <c r="H11" s="31"/>
      <c r="I11" s="112"/>
      <c r="J11" s="112"/>
      <c r="K11" s="112"/>
      <c r="L11" s="31"/>
    </row>
    <row r="12" spans="1:12" s="1" customFormat="1" ht="15" customHeight="1">
      <c r="A12" s="38" t="s">
        <v>384</v>
      </c>
      <c r="B12" s="62"/>
      <c r="C12" s="175"/>
      <c r="D12" s="175"/>
      <c r="E12" s="246"/>
      <c r="F12" s="175"/>
      <c r="G12" s="175"/>
      <c r="H12" s="175"/>
      <c r="I12" s="175"/>
      <c r="J12" s="175"/>
      <c r="K12" s="31"/>
      <c r="L12" s="31"/>
    </row>
    <row r="13" spans="1:12">
      <c r="A13" s="31"/>
      <c r="B13" s="31"/>
      <c r="C13" s="31"/>
      <c r="D13" s="31"/>
      <c r="E13" s="31"/>
      <c r="F13" s="31"/>
      <c r="G13" s="31"/>
      <c r="H13" s="31"/>
      <c r="I13" s="31"/>
      <c r="J13" s="31"/>
      <c r="K13" s="31"/>
      <c r="L13" s="62"/>
    </row>
  </sheetData>
  <mergeCells count="3">
    <mergeCell ref="K2:L2"/>
    <mergeCell ref="K1:L1"/>
    <mergeCell ref="A10:G10"/>
  </mergeCells>
  <phoneticPr fontId="29" type="noConversion"/>
  <pageMargins left="0.70866141732283472" right="0.70866141732283472" top="0.78740157480314965" bottom="0.78740157480314965" header="0.51181102362204722" footer="0.51181102362204722"/>
  <pageSetup paperSize="9" scale="74"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SheetLayoutView="100" workbookViewId="0">
      <selection activeCell="K24" sqref="K24"/>
    </sheetView>
  </sheetViews>
  <sheetFormatPr defaultColWidth="11.5703125" defaultRowHeight="12.75"/>
  <cols>
    <col min="1" max="1" width="7" style="1" customWidth="1"/>
    <col min="2" max="2" width="32.42578125" style="1" customWidth="1"/>
    <col min="3" max="3" width="10.140625" style="1" customWidth="1"/>
    <col min="4" max="4" width="18.28515625" style="1" customWidth="1"/>
    <col min="5" max="5" width="17.28515625" style="1" customWidth="1"/>
    <col min="6" max="7" width="13" style="1" customWidth="1"/>
    <col min="8" max="8" width="13.140625" style="1" customWidth="1"/>
    <col min="9" max="9" width="14.7109375" style="1" customWidth="1"/>
    <col min="10" max="10" width="24" style="1" customWidth="1"/>
  </cols>
  <sheetData>
    <row r="1" spans="1:10" ht="18.600000000000001" customHeight="1" thickBot="1">
      <c r="A1" s="44" t="s">
        <v>283</v>
      </c>
      <c r="B1" s="44"/>
      <c r="C1" s="44"/>
      <c r="D1" s="44"/>
      <c r="E1" s="44"/>
      <c r="F1" s="44"/>
      <c r="G1" s="44"/>
      <c r="H1" s="44"/>
      <c r="I1" s="110" t="s">
        <v>60</v>
      </c>
      <c r="J1" s="36" t="s">
        <v>10</v>
      </c>
    </row>
    <row r="2" spans="1:10" ht="18.600000000000001" customHeight="1" thickBot="1">
      <c r="A2" s="45"/>
      <c r="B2" s="45"/>
      <c r="C2" s="45"/>
      <c r="D2" s="45"/>
      <c r="E2" s="45"/>
      <c r="F2" s="45"/>
      <c r="G2" s="45"/>
      <c r="H2" s="45"/>
      <c r="I2" s="110" t="s">
        <v>375</v>
      </c>
      <c r="J2" s="587">
        <v>2012</v>
      </c>
    </row>
    <row r="3" spans="1:10" ht="45.6" customHeight="1" thickBot="1">
      <c r="A3" s="46" t="s">
        <v>1</v>
      </c>
      <c r="B3" s="152" t="s">
        <v>284</v>
      </c>
      <c r="C3" s="46" t="s">
        <v>327</v>
      </c>
      <c r="D3" s="46" t="s">
        <v>63</v>
      </c>
      <c r="E3" s="46" t="s">
        <v>338</v>
      </c>
      <c r="F3" s="232" t="s">
        <v>345</v>
      </c>
      <c r="G3" s="232" t="s">
        <v>339</v>
      </c>
      <c r="H3" s="232" t="s">
        <v>405</v>
      </c>
      <c r="I3" s="232" t="s">
        <v>362</v>
      </c>
      <c r="J3" s="46" t="s">
        <v>363</v>
      </c>
    </row>
    <row r="4" spans="1:10" s="217" customFormat="1" ht="13.15" customHeight="1">
      <c r="A4" s="282" t="s">
        <v>9</v>
      </c>
      <c r="B4" s="383" t="s">
        <v>276</v>
      </c>
      <c r="C4" s="391" t="s">
        <v>66</v>
      </c>
      <c r="D4" s="384" t="s">
        <v>285</v>
      </c>
      <c r="E4" s="386" t="s">
        <v>48</v>
      </c>
      <c r="F4" s="571" t="s">
        <v>1186</v>
      </c>
      <c r="G4" s="571" t="s">
        <v>1186</v>
      </c>
      <c r="H4" s="571" t="s">
        <v>1189</v>
      </c>
      <c r="I4" s="571" t="s">
        <v>1189</v>
      </c>
      <c r="J4" s="391" t="s">
        <v>67</v>
      </c>
    </row>
    <row r="5" spans="1:10" s="1" customFormat="1" ht="13.15" customHeight="1">
      <c r="A5" s="163" t="s">
        <v>9</v>
      </c>
      <c r="B5" s="606" t="s">
        <v>868</v>
      </c>
      <c r="C5" s="428" t="s">
        <v>66</v>
      </c>
      <c r="D5" s="572" t="s">
        <v>1190</v>
      </c>
      <c r="E5" s="567" t="s">
        <v>50</v>
      </c>
      <c r="F5" s="952" t="s">
        <v>1428</v>
      </c>
      <c r="G5" s="952" t="s">
        <v>1429</v>
      </c>
      <c r="H5" s="952" t="s">
        <v>1430</v>
      </c>
      <c r="I5" s="952" t="s">
        <v>1189</v>
      </c>
      <c r="J5" s="428" t="s">
        <v>67</v>
      </c>
    </row>
    <row r="6" spans="1:10" s="217" customFormat="1" ht="13.15" customHeight="1">
      <c r="A6" s="282" t="s">
        <v>9</v>
      </c>
      <c r="B6" s="383" t="s">
        <v>68</v>
      </c>
      <c r="C6" s="391" t="s">
        <v>66</v>
      </c>
      <c r="D6" s="384" t="s">
        <v>285</v>
      </c>
      <c r="E6" s="386" t="s">
        <v>48</v>
      </c>
      <c r="F6" s="571" t="s">
        <v>1186</v>
      </c>
      <c r="G6" s="571" t="s">
        <v>1186</v>
      </c>
      <c r="H6" s="571" t="s">
        <v>1189</v>
      </c>
      <c r="I6" s="571" t="s">
        <v>1189</v>
      </c>
      <c r="J6" s="391" t="s">
        <v>67</v>
      </c>
    </row>
    <row r="7" spans="1:10" s="217" customFormat="1" ht="13.15" customHeight="1">
      <c r="A7" s="282" t="s">
        <v>9</v>
      </c>
      <c r="B7" s="383" t="s">
        <v>893</v>
      </c>
      <c r="C7" s="391" t="s">
        <v>66</v>
      </c>
      <c r="D7" s="384" t="s">
        <v>285</v>
      </c>
      <c r="E7" s="386" t="s">
        <v>48</v>
      </c>
      <c r="F7" s="571" t="s">
        <v>1186</v>
      </c>
      <c r="G7" s="571" t="s">
        <v>1186</v>
      </c>
      <c r="H7" s="571" t="s">
        <v>1189</v>
      </c>
      <c r="I7" s="571" t="s">
        <v>1189</v>
      </c>
      <c r="J7" s="391" t="s">
        <v>67</v>
      </c>
    </row>
    <row r="8" spans="1:10" s="217" customFormat="1" ht="13.15" customHeight="1">
      <c r="A8" s="282" t="s">
        <v>9</v>
      </c>
      <c r="B8" s="383" t="s">
        <v>870</v>
      </c>
      <c r="C8" s="391" t="s">
        <v>66</v>
      </c>
      <c r="D8" s="385" t="s">
        <v>894</v>
      </c>
      <c r="E8" s="386" t="s">
        <v>137</v>
      </c>
      <c r="F8" s="571" t="s">
        <v>1186</v>
      </c>
      <c r="G8" s="571" t="s">
        <v>1186</v>
      </c>
      <c r="H8" s="571" t="s">
        <v>1189</v>
      </c>
      <c r="I8" s="571" t="s">
        <v>1189</v>
      </c>
      <c r="J8" s="391" t="s">
        <v>67</v>
      </c>
    </row>
    <row r="9" spans="1:10" s="217" customFormat="1" ht="13.15" customHeight="1">
      <c r="A9" s="282" t="s">
        <v>9</v>
      </c>
      <c r="B9" s="383" t="s">
        <v>277</v>
      </c>
      <c r="C9" s="391" t="s">
        <v>66</v>
      </c>
      <c r="D9" s="572" t="s">
        <v>285</v>
      </c>
      <c r="E9" s="567" t="s">
        <v>48</v>
      </c>
      <c r="F9" s="571" t="s">
        <v>1186</v>
      </c>
      <c r="G9" s="571" t="s">
        <v>1186</v>
      </c>
      <c r="H9" s="571" t="s">
        <v>1189</v>
      </c>
      <c r="I9" s="571" t="s">
        <v>1189</v>
      </c>
      <c r="J9" s="391" t="s">
        <v>67</v>
      </c>
    </row>
    <row r="10" spans="1:10" s="217" customFormat="1" ht="13.15" customHeight="1">
      <c r="A10" s="282" t="s">
        <v>9</v>
      </c>
      <c r="B10" s="383" t="s">
        <v>895</v>
      </c>
      <c r="C10" s="391" t="s">
        <v>66</v>
      </c>
      <c r="D10" s="384" t="s">
        <v>285</v>
      </c>
      <c r="E10" s="386" t="s">
        <v>48</v>
      </c>
      <c r="F10" s="571" t="s">
        <v>1186</v>
      </c>
      <c r="G10" s="571" t="s">
        <v>1186</v>
      </c>
      <c r="H10" s="571" t="s">
        <v>1189</v>
      </c>
      <c r="I10" s="571" t="s">
        <v>1189</v>
      </c>
      <c r="J10" s="391" t="s">
        <v>67</v>
      </c>
    </row>
    <row r="11" spans="1:10" s="217" customFormat="1" ht="13.15" customHeight="1">
      <c r="A11" s="282" t="s">
        <v>9</v>
      </c>
      <c r="B11" s="383" t="s">
        <v>286</v>
      </c>
      <c r="C11" s="391" t="s">
        <v>66</v>
      </c>
      <c r="D11" s="384" t="s">
        <v>285</v>
      </c>
      <c r="E11" s="386" t="s">
        <v>48</v>
      </c>
      <c r="F11" s="571" t="s">
        <v>1186</v>
      </c>
      <c r="G11" s="571" t="s">
        <v>1186</v>
      </c>
      <c r="H11" s="571" t="s">
        <v>1189</v>
      </c>
      <c r="I11" s="571" t="s">
        <v>1189</v>
      </c>
      <c r="J11" s="391" t="s">
        <v>67</v>
      </c>
    </row>
    <row r="12" spans="1:10" s="217" customFormat="1" ht="13.15" customHeight="1">
      <c r="A12" s="282" t="s">
        <v>9</v>
      </c>
      <c r="B12" s="383" t="s">
        <v>875</v>
      </c>
      <c r="C12" s="391" t="s">
        <v>66</v>
      </c>
      <c r="D12" s="384" t="s">
        <v>285</v>
      </c>
      <c r="E12" s="386" t="s">
        <v>48</v>
      </c>
      <c r="F12" s="571" t="s">
        <v>1186</v>
      </c>
      <c r="G12" s="571" t="s">
        <v>1186</v>
      </c>
      <c r="H12" s="571" t="s">
        <v>1189</v>
      </c>
      <c r="I12" s="571" t="s">
        <v>1189</v>
      </c>
      <c r="J12" s="391" t="s">
        <v>67</v>
      </c>
    </row>
    <row r="13" spans="1:10" s="217" customFormat="1" ht="13.15" customHeight="1">
      <c r="A13" s="282" t="s">
        <v>9</v>
      </c>
      <c r="B13" s="383" t="s">
        <v>876</v>
      </c>
      <c r="C13" s="391" t="s">
        <v>66</v>
      </c>
      <c r="D13" s="384" t="s">
        <v>285</v>
      </c>
      <c r="E13" s="386" t="s">
        <v>48</v>
      </c>
      <c r="F13" s="571" t="s">
        <v>1186</v>
      </c>
      <c r="G13" s="571" t="s">
        <v>1186</v>
      </c>
      <c r="H13" s="571" t="s">
        <v>1189</v>
      </c>
      <c r="I13" s="571" t="s">
        <v>1189</v>
      </c>
      <c r="J13" s="391" t="s">
        <v>67</v>
      </c>
    </row>
    <row r="14" spans="1:10" s="217" customFormat="1" ht="13.15" customHeight="1">
      <c r="A14" s="282" t="s">
        <v>9</v>
      </c>
      <c r="B14" s="383" t="s">
        <v>877</v>
      </c>
      <c r="C14" s="391" t="s">
        <v>66</v>
      </c>
      <c r="D14" s="384" t="s">
        <v>285</v>
      </c>
      <c r="E14" s="386" t="s">
        <v>48</v>
      </c>
      <c r="F14" s="571" t="s">
        <v>1186</v>
      </c>
      <c r="G14" s="571" t="s">
        <v>1186</v>
      </c>
      <c r="H14" s="571" t="s">
        <v>1189</v>
      </c>
      <c r="I14" s="571" t="s">
        <v>1189</v>
      </c>
      <c r="J14" s="391" t="s">
        <v>67</v>
      </c>
    </row>
    <row r="15" spans="1:10" s="217" customFormat="1" ht="13.15" customHeight="1">
      <c r="A15" s="282" t="s">
        <v>9</v>
      </c>
      <c r="B15" s="383" t="s">
        <v>878</v>
      </c>
      <c r="C15" s="391" t="s">
        <v>66</v>
      </c>
      <c r="D15" s="384" t="s">
        <v>285</v>
      </c>
      <c r="E15" s="386" t="s">
        <v>48</v>
      </c>
      <c r="F15" s="571" t="s">
        <v>1186</v>
      </c>
      <c r="G15" s="571" t="s">
        <v>1186</v>
      </c>
      <c r="H15" s="571" t="s">
        <v>1189</v>
      </c>
      <c r="I15" s="571" t="s">
        <v>1189</v>
      </c>
      <c r="J15" s="391" t="s">
        <v>67</v>
      </c>
    </row>
    <row r="16" spans="1:10" s="217" customFormat="1" ht="13.15" customHeight="1">
      <c r="A16" s="282" t="s">
        <v>9</v>
      </c>
      <c r="B16" s="383" t="s">
        <v>879</v>
      </c>
      <c r="C16" s="391" t="s">
        <v>66</v>
      </c>
      <c r="D16" s="384" t="s">
        <v>285</v>
      </c>
      <c r="E16" s="386" t="s">
        <v>48</v>
      </c>
      <c r="F16" s="571" t="s">
        <v>1186</v>
      </c>
      <c r="G16" s="571" t="s">
        <v>1186</v>
      </c>
      <c r="H16" s="571" t="s">
        <v>1189</v>
      </c>
      <c r="I16" s="571" t="s">
        <v>1189</v>
      </c>
      <c r="J16" s="391" t="s">
        <v>67</v>
      </c>
    </row>
    <row r="17" spans="1:10" s="217" customFormat="1" ht="13.15" customHeight="1">
      <c r="A17" s="282" t="s">
        <v>9</v>
      </c>
      <c r="B17" s="383" t="s">
        <v>880</v>
      </c>
      <c r="C17" s="391" t="s">
        <v>66</v>
      </c>
      <c r="D17" s="384" t="s">
        <v>285</v>
      </c>
      <c r="E17" s="386" t="s">
        <v>48</v>
      </c>
      <c r="F17" s="571" t="s">
        <v>1186</v>
      </c>
      <c r="G17" s="571" t="s">
        <v>1186</v>
      </c>
      <c r="H17" s="571" t="s">
        <v>1189</v>
      </c>
      <c r="I17" s="571" t="s">
        <v>1189</v>
      </c>
      <c r="J17" s="391" t="s">
        <v>67</v>
      </c>
    </row>
    <row r="18" spans="1:10" s="217" customFormat="1" ht="13.15" customHeight="1">
      <c r="A18" s="282" t="s">
        <v>9</v>
      </c>
      <c r="B18" s="383" t="s">
        <v>884</v>
      </c>
      <c r="C18" s="391" t="s">
        <v>66</v>
      </c>
      <c r="D18" s="384" t="s">
        <v>896</v>
      </c>
      <c r="E18" s="386" t="s">
        <v>48</v>
      </c>
      <c r="F18" s="571" t="s">
        <v>1186</v>
      </c>
      <c r="G18" s="571" t="s">
        <v>1186</v>
      </c>
      <c r="H18" s="571" t="s">
        <v>1189</v>
      </c>
      <c r="I18" s="571" t="s">
        <v>1189</v>
      </c>
      <c r="J18" s="391" t="s">
        <v>67</v>
      </c>
    </row>
    <row r="19" spans="1:10" s="217" customFormat="1" ht="13.15" customHeight="1">
      <c r="A19" s="282" t="s">
        <v>9</v>
      </c>
      <c r="B19" s="383" t="s">
        <v>885</v>
      </c>
      <c r="C19" s="391" t="s">
        <v>66</v>
      </c>
      <c r="D19" s="384" t="s">
        <v>285</v>
      </c>
      <c r="E19" s="386" t="s">
        <v>48</v>
      </c>
      <c r="F19" s="571" t="s">
        <v>1186</v>
      </c>
      <c r="G19" s="571" t="s">
        <v>1186</v>
      </c>
      <c r="H19" s="571" t="s">
        <v>1189</v>
      </c>
      <c r="I19" s="571" t="s">
        <v>1189</v>
      </c>
      <c r="J19" s="391" t="s">
        <v>67</v>
      </c>
    </row>
    <row r="20" spans="1:10" s="217" customFormat="1" ht="13.15" customHeight="1">
      <c r="A20" s="282" t="s">
        <v>9</v>
      </c>
      <c r="B20" s="383" t="s">
        <v>886</v>
      </c>
      <c r="C20" s="391" t="s">
        <v>66</v>
      </c>
      <c r="D20" s="384" t="s">
        <v>896</v>
      </c>
      <c r="E20" s="386" t="s">
        <v>48</v>
      </c>
      <c r="F20" s="571" t="s">
        <v>1186</v>
      </c>
      <c r="G20" s="571" t="s">
        <v>1186</v>
      </c>
      <c r="H20" s="571" t="s">
        <v>1189</v>
      </c>
      <c r="I20" s="571" t="s">
        <v>1189</v>
      </c>
      <c r="J20" s="391" t="s">
        <v>67</v>
      </c>
    </row>
    <row r="21" spans="1:10">
      <c r="A21" s="21"/>
      <c r="B21" s="147"/>
      <c r="C21" s="48"/>
      <c r="D21" s="113"/>
      <c r="E21" s="47"/>
      <c r="F21" s="571"/>
      <c r="G21" s="571"/>
      <c r="H21" s="571"/>
      <c r="I21" s="571"/>
      <c r="J21" s="403"/>
    </row>
    <row r="22" spans="1:10" ht="14.45" customHeight="1">
      <c r="A22" s="49" t="s">
        <v>358</v>
      </c>
      <c r="B22" s="148"/>
      <c r="C22" s="148"/>
      <c r="D22" s="148"/>
      <c r="E22" s="148"/>
      <c r="F22" s="148"/>
      <c r="G22" s="148"/>
      <c r="H22" s="148"/>
      <c r="I22" s="148"/>
      <c r="J22" s="187"/>
    </row>
    <row r="23" spans="1:10">
      <c r="A23" s="49" t="s">
        <v>364</v>
      </c>
    </row>
    <row r="24" spans="1:10">
      <c r="A24" s="49" t="s">
        <v>372</v>
      </c>
    </row>
    <row r="25" spans="1:10">
      <c r="A25" s="49" t="s">
        <v>400</v>
      </c>
    </row>
  </sheetData>
  <pageMargins left="0.70866141732283472" right="0.70866141732283472" top="0.78740157480314965" bottom="0.78740157480314965" header="0.51181102362204722" footer="0.51181102362204722"/>
  <pageSetup paperSize="9" scale="82" firstPageNumber="0" orientation="landscape" horizontalDpi="300" verticalDpi="300"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SheetLayoutView="100" workbookViewId="0">
      <selection activeCell="F39" sqref="F39"/>
    </sheetView>
  </sheetViews>
  <sheetFormatPr defaultColWidth="11.42578125" defaultRowHeight="12.75"/>
  <cols>
    <col min="1" max="1" width="7.5703125" style="31" customWidth="1"/>
    <col min="2" max="2" width="16.28515625" style="61" customWidth="1"/>
    <col min="3" max="3" width="7.7109375" style="1" customWidth="1"/>
    <col min="4" max="4" width="43.85546875" style="1" customWidth="1"/>
    <col min="5" max="5" width="37.5703125" style="1" customWidth="1"/>
    <col min="6" max="6" width="9.5703125" style="1" customWidth="1"/>
    <col min="7" max="7" width="31.28515625" style="1" customWidth="1"/>
    <col min="8" max="8" width="20" style="1" customWidth="1"/>
    <col min="9" max="9" width="16.28515625" style="62" customWidth="1"/>
  </cols>
  <sheetData>
    <row r="1" spans="1:9" ht="16.5" customHeight="1">
      <c r="A1" s="67" t="s">
        <v>287</v>
      </c>
      <c r="B1" s="67"/>
      <c r="C1" s="67"/>
      <c r="D1" s="67"/>
      <c r="E1" s="67"/>
      <c r="F1" s="67"/>
      <c r="G1" s="110" t="s">
        <v>60</v>
      </c>
      <c r="H1" s="407" t="s">
        <v>10</v>
      </c>
    </row>
    <row r="2" spans="1:9" ht="15.75" customHeight="1" thickBot="1">
      <c r="A2" s="153"/>
      <c r="B2" s="68"/>
      <c r="C2" s="68"/>
      <c r="D2" s="68"/>
      <c r="E2" s="68"/>
      <c r="F2" s="68"/>
      <c r="G2" s="110" t="s">
        <v>375</v>
      </c>
      <c r="H2" s="408">
        <v>2012</v>
      </c>
    </row>
    <row r="3" spans="1:9" ht="39" thickBot="1">
      <c r="A3" s="6" t="s">
        <v>1</v>
      </c>
      <c r="B3" s="205" t="s">
        <v>15</v>
      </c>
      <c r="C3" s="6" t="s">
        <v>288</v>
      </c>
      <c r="D3" s="6" t="s">
        <v>289</v>
      </c>
      <c r="E3" s="6" t="s">
        <v>290</v>
      </c>
      <c r="F3" s="6" t="s">
        <v>291</v>
      </c>
      <c r="G3" s="544" t="s">
        <v>292</v>
      </c>
      <c r="H3" s="207" t="s">
        <v>293</v>
      </c>
    </row>
    <row r="4" spans="1:9" s="217" customFormat="1">
      <c r="A4" s="409" t="s">
        <v>9</v>
      </c>
      <c r="B4" s="409" t="s">
        <v>24</v>
      </c>
      <c r="C4" s="540">
        <v>1</v>
      </c>
      <c r="D4" s="411" t="s">
        <v>393</v>
      </c>
      <c r="E4" s="411" t="s">
        <v>397</v>
      </c>
      <c r="F4" s="542" t="s">
        <v>86</v>
      </c>
      <c r="G4" s="545" t="s">
        <v>1153</v>
      </c>
      <c r="H4" s="546" t="s">
        <v>1156</v>
      </c>
      <c r="I4" s="233"/>
    </row>
    <row r="5" spans="1:9" s="217" customFormat="1">
      <c r="A5" s="409" t="s">
        <v>9</v>
      </c>
      <c r="B5" s="409" t="s">
        <v>24</v>
      </c>
      <c r="C5" s="541">
        <v>2</v>
      </c>
      <c r="D5" s="411" t="s">
        <v>394</v>
      </c>
      <c r="E5" s="411" t="s">
        <v>397</v>
      </c>
      <c r="F5" s="542" t="s">
        <v>86</v>
      </c>
      <c r="G5" s="545" t="s">
        <v>1153</v>
      </c>
      <c r="H5" s="546" t="s">
        <v>1156</v>
      </c>
      <c r="I5" s="233"/>
    </row>
    <row r="6" spans="1:9" s="217" customFormat="1">
      <c r="A6" s="409" t="s">
        <v>9</v>
      </c>
      <c r="B6" s="409" t="s">
        <v>24</v>
      </c>
      <c r="C6" s="541">
        <v>3</v>
      </c>
      <c r="D6" s="411" t="s">
        <v>395</v>
      </c>
      <c r="E6" s="411" t="s">
        <v>397</v>
      </c>
      <c r="F6" s="542" t="s">
        <v>86</v>
      </c>
      <c r="G6" s="545" t="s">
        <v>1153</v>
      </c>
      <c r="H6" s="546" t="s">
        <v>1156</v>
      </c>
      <c r="I6" s="233"/>
    </row>
    <row r="7" spans="1:9" s="217" customFormat="1" ht="28.5" customHeight="1">
      <c r="A7" s="409" t="s">
        <v>9</v>
      </c>
      <c r="B7" s="409" t="s">
        <v>24</v>
      </c>
      <c r="C7" s="541">
        <v>4</v>
      </c>
      <c r="D7" s="411" t="s">
        <v>396</v>
      </c>
      <c r="E7" s="548" t="s">
        <v>1158</v>
      </c>
      <c r="F7" s="542" t="s">
        <v>86</v>
      </c>
      <c r="G7" s="545" t="s">
        <v>1153</v>
      </c>
      <c r="H7" s="543"/>
      <c r="I7" s="233"/>
    </row>
    <row r="8" spans="1:9" s="217" customFormat="1">
      <c r="A8" s="409" t="s">
        <v>9</v>
      </c>
      <c r="B8" s="412" t="s">
        <v>24</v>
      </c>
      <c r="C8" s="410">
        <v>5</v>
      </c>
      <c r="D8" s="411" t="s">
        <v>294</v>
      </c>
      <c r="E8" s="411" t="s">
        <v>295</v>
      </c>
      <c r="F8" s="414" t="s">
        <v>86</v>
      </c>
      <c r="G8" s="546" t="s">
        <v>1154</v>
      </c>
      <c r="H8" s="546" t="s">
        <v>1155</v>
      </c>
      <c r="I8" s="233"/>
    </row>
    <row r="9" spans="1:9" s="217" customFormat="1">
      <c r="A9" s="409" t="s">
        <v>9</v>
      </c>
      <c r="B9" s="412" t="s">
        <v>24</v>
      </c>
      <c r="C9" s="143">
        <v>6</v>
      </c>
      <c r="D9" s="21" t="s">
        <v>296</v>
      </c>
      <c r="E9" s="21" t="s">
        <v>295</v>
      </c>
      <c r="F9" s="414" t="s">
        <v>86</v>
      </c>
      <c r="G9" s="546" t="s">
        <v>1154</v>
      </c>
      <c r="H9" s="546" t="s">
        <v>1155</v>
      </c>
      <c r="I9" s="233"/>
    </row>
    <row r="10" spans="1:9" s="217" customFormat="1">
      <c r="A10" s="409" t="s">
        <v>9</v>
      </c>
      <c r="B10" s="412" t="s">
        <v>24</v>
      </c>
      <c r="C10" s="143">
        <v>7</v>
      </c>
      <c r="D10" s="21" t="s">
        <v>297</v>
      </c>
      <c r="E10" s="21" t="s">
        <v>295</v>
      </c>
      <c r="F10" s="414" t="s">
        <v>86</v>
      </c>
      <c r="G10" s="546" t="s">
        <v>1154</v>
      </c>
      <c r="H10" s="546" t="s">
        <v>1155</v>
      </c>
      <c r="I10" s="233"/>
    </row>
    <row r="11" spans="1:9" s="217" customFormat="1">
      <c r="A11" s="409" t="s">
        <v>9</v>
      </c>
      <c r="B11" s="412" t="s">
        <v>24</v>
      </c>
      <c r="C11" s="143">
        <v>8</v>
      </c>
      <c r="D11" s="21" t="s">
        <v>298</v>
      </c>
      <c r="E11" s="21" t="s">
        <v>299</v>
      </c>
      <c r="F11" s="414" t="s">
        <v>86</v>
      </c>
      <c r="G11" s="546" t="s">
        <v>1153</v>
      </c>
      <c r="H11" s="546" t="s">
        <v>1156</v>
      </c>
      <c r="I11" s="233"/>
    </row>
    <row r="12" spans="1:9" s="217" customFormat="1">
      <c r="A12" s="409" t="s">
        <v>9</v>
      </c>
      <c r="B12" s="412" t="s">
        <v>24</v>
      </c>
      <c r="C12" s="143">
        <v>8</v>
      </c>
      <c r="D12" s="21" t="s">
        <v>298</v>
      </c>
      <c r="E12" s="21" t="s">
        <v>300</v>
      </c>
      <c r="F12" s="414" t="s">
        <v>86</v>
      </c>
      <c r="G12" s="546" t="s">
        <v>1153</v>
      </c>
      <c r="H12" s="546" t="s">
        <v>1156</v>
      </c>
      <c r="I12" s="233"/>
    </row>
    <row r="13" spans="1:9" s="217" customFormat="1">
      <c r="A13" s="409" t="s">
        <v>9</v>
      </c>
      <c r="B13" s="412" t="s">
        <v>24</v>
      </c>
      <c r="C13" s="143">
        <v>8</v>
      </c>
      <c r="D13" s="21" t="s">
        <v>298</v>
      </c>
      <c r="E13" s="21" t="s">
        <v>301</v>
      </c>
      <c r="F13" s="414" t="s">
        <v>86</v>
      </c>
      <c r="G13" s="546" t="s">
        <v>1153</v>
      </c>
      <c r="H13" s="546" t="s">
        <v>1156</v>
      </c>
      <c r="I13" s="233"/>
    </row>
    <row r="14" spans="1:9" s="217" customFormat="1" ht="38.25" customHeight="1">
      <c r="A14" s="409" t="s">
        <v>9</v>
      </c>
      <c r="B14" s="412" t="s">
        <v>24</v>
      </c>
      <c r="C14" s="170">
        <v>9</v>
      </c>
      <c r="D14" s="43" t="s">
        <v>302</v>
      </c>
      <c r="E14" s="21" t="s">
        <v>303</v>
      </c>
      <c r="F14" s="414" t="s">
        <v>86</v>
      </c>
      <c r="G14" s="547" t="s">
        <v>1157</v>
      </c>
      <c r="H14" s="504" t="s">
        <v>1156</v>
      </c>
      <c r="I14" s="233"/>
    </row>
    <row r="15" spans="1:9" ht="14.25" customHeight="1">
      <c r="A15" s="409" t="s">
        <v>9</v>
      </c>
      <c r="B15" s="413" t="s">
        <v>26</v>
      </c>
      <c r="C15" s="410">
        <v>1</v>
      </c>
      <c r="D15" s="411" t="s">
        <v>393</v>
      </c>
      <c r="E15" s="411" t="s">
        <v>397</v>
      </c>
      <c r="F15" s="414" t="s">
        <v>86</v>
      </c>
      <c r="G15" s="545" t="s">
        <v>1153</v>
      </c>
      <c r="H15" s="546" t="s">
        <v>1156</v>
      </c>
    </row>
    <row r="16" spans="1:9" ht="14.25" customHeight="1">
      <c r="A16" s="409" t="s">
        <v>9</v>
      </c>
      <c r="B16" s="413" t="s">
        <v>26</v>
      </c>
      <c r="C16" s="410">
        <v>2</v>
      </c>
      <c r="D16" s="411" t="s">
        <v>394</v>
      </c>
      <c r="E16" s="411" t="s">
        <v>397</v>
      </c>
      <c r="F16" s="414" t="s">
        <v>86</v>
      </c>
      <c r="G16" s="545" t="s">
        <v>1153</v>
      </c>
      <c r="H16" s="546" t="s">
        <v>1156</v>
      </c>
    </row>
    <row r="17" spans="1:8" ht="14.25" customHeight="1">
      <c r="A17" s="409" t="s">
        <v>9</v>
      </c>
      <c r="B17" s="413" t="s">
        <v>26</v>
      </c>
      <c r="C17" s="410">
        <v>3</v>
      </c>
      <c r="D17" s="411" t="s">
        <v>395</v>
      </c>
      <c r="E17" s="411" t="s">
        <v>397</v>
      </c>
      <c r="F17" s="414" t="s">
        <v>86</v>
      </c>
      <c r="G17" s="545" t="s">
        <v>1153</v>
      </c>
      <c r="H17" s="546" t="s">
        <v>1156</v>
      </c>
    </row>
    <row r="18" spans="1:8" ht="26.25" customHeight="1">
      <c r="A18" s="409" t="s">
        <v>9</v>
      </c>
      <c r="B18" s="413" t="s">
        <v>26</v>
      </c>
      <c r="C18" s="410">
        <v>4</v>
      </c>
      <c r="D18" s="411" t="s">
        <v>396</v>
      </c>
      <c r="E18" s="548" t="s">
        <v>1158</v>
      </c>
      <c r="F18" s="414" t="s">
        <v>86</v>
      </c>
      <c r="G18" s="545" t="s">
        <v>1153</v>
      </c>
      <c r="H18" s="219"/>
    </row>
    <row r="19" spans="1:8" ht="14.25" customHeight="1">
      <c r="A19" s="409" t="s">
        <v>9</v>
      </c>
      <c r="B19" s="413" t="s">
        <v>26</v>
      </c>
      <c r="C19" s="410">
        <v>5</v>
      </c>
      <c r="D19" s="411" t="s">
        <v>294</v>
      </c>
      <c r="E19" s="411" t="s">
        <v>295</v>
      </c>
      <c r="F19" s="414" t="s">
        <v>86</v>
      </c>
      <c r="G19" s="546" t="s">
        <v>1154</v>
      </c>
      <c r="H19" s="546" t="s">
        <v>1155</v>
      </c>
    </row>
    <row r="20" spans="1:8" ht="14.25" customHeight="1">
      <c r="A20" s="409" t="s">
        <v>9</v>
      </c>
      <c r="B20" s="413" t="s">
        <v>26</v>
      </c>
      <c r="C20" s="143">
        <v>6</v>
      </c>
      <c r="D20" s="21" t="s">
        <v>296</v>
      </c>
      <c r="E20" s="21" t="s">
        <v>295</v>
      </c>
      <c r="F20" s="414" t="s">
        <v>86</v>
      </c>
      <c r="G20" s="546" t="s">
        <v>1154</v>
      </c>
      <c r="H20" s="546" t="s">
        <v>1155</v>
      </c>
    </row>
    <row r="21" spans="1:8" ht="14.25" customHeight="1">
      <c r="A21" s="409" t="s">
        <v>9</v>
      </c>
      <c r="B21" s="413" t="s">
        <v>26</v>
      </c>
      <c r="C21" s="143">
        <v>7</v>
      </c>
      <c r="D21" s="21" t="s">
        <v>297</v>
      </c>
      <c r="E21" s="21" t="s">
        <v>295</v>
      </c>
      <c r="F21" s="414" t="s">
        <v>86</v>
      </c>
      <c r="G21" s="546" t="s">
        <v>1154</v>
      </c>
      <c r="H21" s="546" t="s">
        <v>1155</v>
      </c>
    </row>
    <row r="22" spans="1:8" ht="14.25" customHeight="1">
      <c r="A22" s="409" t="s">
        <v>9</v>
      </c>
      <c r="B22" s="413" t="s">
        <v>26</v>
      </c>
      <c r="C22" s="143">
        <v>8</v>
      </c>
      <c r="D22" s="21" t="s">
        <v>298</v>
      </c>
      <c r="E22" s="21" t="s">
        <v>299</v>
      </c>
      <c r="F22" s="414" t="s">
        <v>86</v>
      </c>
      <c r="G22" s="546" t="s">
        <v>1153</v>
      </c>
      <c r="H22" s="546" t="s">
        <v>1156</v>
      </c>
    </row>
    <row r="23" spans="1:8" ht="14.25" customHeight="1">
      <c r="A23" s="409" t="s">
        <v>9</v>
      </c>
      <c r="B23" s="413" t="s">
        <v>26</v>
      </c>
      <c r="C23" s="143">
        <v>8</v>
      </c>
      <c r="D23" s="21" t="s">
        <v>298</v>
      </c>
      <c r="E23" s="21" t="s">
        <v>300</v>
      </c>
      <c r="F23" s="414" t="s">
        <v>86</v>
      </c>
      <c r="G23" s="546" t="s">
        <v>1153</v>
      </c>
      <c r="H23" s="546" t="s">
        <v>1156</v>
      </c>
    </row>
    <row r="24" spans="1:8" ht="14.25" customHeight="1">
      <c r="A24" s="409" t="s">
        <v>9</v>
      </c>
      <c r="B24" s="413" t="s">
        <v>26</v>
      </c>
      <c r="C24" s="143">
        <v>8</v>
      </c>
      <c r="D24" s="21" t="s">
        <v>298</v>
      </c>
      <c r="E24" s="21" t="s">
        <v>301</v>
      </c>
      <c r="F24" s="414" t="s">
        <v>86</v>
      </c>
      <c r="G24" s="546" t="s">
        <v>1153</v>
      </c>
      <c r="H24" s="546" t="s">
        <v>1156</v>
      </c>
    </row>
    <row r="25" spans="1:8" ht="37.5" customHeight="1">
      <c r="A25" s="409" t="s">
        <v>9</v>
      </c>
      <c r="B25" s="413" t="s">
        <v>26</v>
      </c>
      <c r="C25" s="170">
        <v>9</v>
      </c>
      <c r="D25" s="43" t="s">
        <v>302</v>
      </c>
      <c r="E25" s="21" t="s">
        <v>303</v>
      </c>
      <c r="F25" s="414" t="s">
        <v>86</v>
      </c>
      <c r="G25" s="547" t="s">
        <v>1157</v>
      </c>
      <c r="H25" s="504" t="s">
        <v>1156</v>
      </c>
    </row>
    <row r="26" spans="1:8">
      <c r="A26" s="154"/>
      <c r="B26" s="154"/>
      <c r="C26" s="31"/>
    </row>
    <row r="27" spans="1:8">
      <c r="A27" s="155"/>
      <c r="B27" s="156"/>
      <c r="C27" s="31"/>
    </row>
    <row r="29" spans="1:8">
      <c r="A29" s="112"/>
    </row>
    <row r="30" spans="1:8">
      <c r="A30" s="112"/>
    </row>
    <row r="31" spans="1:8">
      <c r="A31" s="112"/>
    </row>
    <row r="32" spans="1:8">
      <c r="A32" s="112"/>
    </row>
  </sheetData>
  <phoneticPr fontId="29" type="noConversion"/>
  <pageMargins left="0.7" right="0.7" top="0.75" bottom="0.75" header="0.51180555555555551" footer="0.51180555555555551"/>
  <pageSetup paperSize="9" scale="50" firstPageNumber="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Normal="70" zoomScaleSheetLayoutView="100" workbookViewId="0">
      <selection activeCell="Y4" sqref="Y4"/>
    </sheetView>
  </sheetViews>
  <sheetFormatPr defaultColWidth="5.7109375" defaultRowHeight="19.899999999999999" customHeight="1"/>
  <cols>
    <col min="1" max="1" width="6.7109375" customWidth="1"/>
    <col min="2" max="2" width="23" style="679" customWidth="1"/>
    <col min="3" max="3" width="25" style="684" customWidth="1"/>
    <col min="4" max="20" width="5.7109375" style="72" customWidth="1"/>
    <col min="21" max="16384" width="5.7109375" style="157"/>
  </cols>
  <sheetData>
    <row r="1" spans="1:21" ht="25.15" customHeight="1" thickBot="1">
      <c r="A1" s="158" t="s">
        <v>321</v>
      </c>
      <c r="B1" s="675"/>
      <c r="C1" s="675"/>
      <c r="D1" s="158"/>
      <c r="E1" s="158"/>
      <c r="F1" s="158"/>
      <c r="G1" s="158"/>
      <c r="H1" s="158"/>
      <c r="I1" s="158"/>
      <c r="J1" s="158"/>
      <c r="K1" s="158"/>
      <c r="L1" s="158"/>
      <c r="M1" s="158"/>
      <c r="N1" s="158"/>
      <c r="O1" s="158"/>
      <c r="P1" s="158"/>
      <c r="Q1" s="159"/>
      <c r="R1" s="943" t="s">
        <v>0</v>
      </c>
      <c r="S1" s="943"/>
      <c r="T1" s="944" t="s">
        <v>10</v>
      </c>
      <c r="U1" s="944"/>
    </row>
    <row r="2" spans="1:21" ht="25.15" customHeight="1" thickBot="1">
      <c r="A2" s="160"/>
      <c r="B2" s="676"/>
      <c r="C2" s="676"/>
      <c r="D2" s="160"/>
      <c r="E2" s="160"/>
      <c r="F2" s="160"/>
      <c r="G2" s="160"/>
      <c r="H2" s="160"/>
      <c r="I2" s="160"/>
      <c r="J2" s="160"/>
      <c r="K2" s="160"/>
      <c r="L2" s="160"/>
      <c r="M2" s="160"/>
      <c r="N2" s="160"/>
      <c r="O2" s="160"/>
      <c r="P2" s="160"/>
      <c r="Q2" s="161"/>
      <c r="R2" s="943" t="s">
        <v>375</v>
      </c>
      <c r="S2" s="943"/>
      <c r="T2" s="945" t="s">
        <v>406</v>
      </c>
      <c r="U2" s="945"/>
    </row>
    <row r="3" spans="1:21" ht="13.5" customHeight="1" thickBot="1">
      <c r="A3" s="685"/>
      <c r="B3" s="686"/>
      <c r="C3" s="687"/>
      <c r="D3" s="939" t="s">
        <v>144</v>
      </c>
      <c r="E3" s="939"/>
      <c r="F3" s="940" t="s">
        <v>304</v>
      </c>
      <c r="G3" s="940"/>
      <c r="H3" s="940"/>
      <c r="I3" s="940"/>
      <c r="J3" s="940"/>
      <c r="K3" s="940"/>
      <c r="L3" s="940"/>
      <c r="M3" s="940"/>
      <c r="N3" s="940"/>
      <c r="O3" s="940"/>
      <c r="P3" s="940"/>
      <c r="Q3" s="940"/>
      <c r="R3" s="940"/>
      <c r="S3" s="940"/>
      <c r="T3" s="940"/>
      <c r="U3" s="940"/>
    </row>
    <row r="4" spans="1:21" ht="150" customHeight="1" thickBot="1">
      <c r="A4" s="688" t="s">
        <v>1</v>
      </c>
      <c r="B4" s="689" t="s">
        <v>305</v>
      </c>
      <c r="C4" s="690" t="s">
        <v>306</v>
      </c>
      <c r="D4" s="939"/>
      <c r="E4" s="939"/>
      <c r="F4" s="691" t="s">
        <v>192</v>
      </c>
      <c r="G4" s="692" t="s">
        <v>307</v>
      </c>
      <c r="H4" s="691" t="s">
        <v>308</v>
      </c>
      <c r="I4" s="692" t="s">
        <v>309</v>
      </c>
      <c r="J4" s="693" t="s">
        <v>310</v>
      </c>
      <c r="K4" s="693" t="s">
        <v>311</v>
      </c>
      <c r="L4" s="691" t="s">
        <v>312</v>
      </c>
      <c r="M4" s="694" t="s">
        <v>313</v>
      </c>
      <c r="N4" s="694" t="s">
        <v>314</v>
      </c>
      <c r="O4" s="695" t="s">
        <v>315</v>
      </c>
      <c r="P4" s="691" t="s">
        <v>316</v>
      </c>
      <c r="Q4" s="694" t="s">
        <v>159</v>
      </c>
      <c r="R4" s="694" t="s">
        <v>160</v>
      </c>
      <c r="S4" s="695" t="s">
        <v>317</v>
      </c>
      <c r="T4" s="696" t="s">
        <v>318</v>
      </c>
      <c r="U4" s="696" t="s">
        <v>319</v>
      </c>
    </row>
    <row r="5" spans="1:21" s="234" customFormat="1" ht="12" customHeight="1">
      <c r="A5" s="924" t="s">
        <v>9</v>
      </c>
      <c r="B5" s="921" t="s">
        <v>1377</v>
      </c>
      <c r="C5" s="652" t="s">
        <v>149</v>
      </c>
      <c r="D5" s="941" t="s">
        <v>678</v>
      </c>
      <c r="E5" s="942"/>
      <c r="F5" s="653" t="s">
        <v>11</v>
      </c>
      <c r="G5" s="653" t="s">
        <v>11</v>
      </c>
      <c r="H5" s="653" t="s">
        <v>11</v>
      </c>
      <c r="I5" s="653" t="s">
        <v>11</v>
      </c>
      <c r="J5" s="654"/>
      <c r="K5" s="653" t="s">
        <v>11</v>
      </c>
      <c r="L5" s="654"/>
      <c r="M5" s="653" t="s">
        <v>11</v>
      </c>
      <c r="N5" s="653"/>
      <c r="O5" s="653" t="s">
        <v>11</v>
      </c>
      <c r="P5" s="653" t="s">
        <v>11</v>
      </c>
      <c r="Q5" s="653" t="s">
        <v>11</v>
      </c>
      <c r="R5" s="653"/>
      <c r="S5" s="653" t="s">
        <v>11</v>
      </c>
      <c r="T5" s="653"/>
      <c r="U5" s="655"/>
    </row>
    <row r="6" spans="1:21" s="234" customFormat="1" ht="12" customHeight="1">
      <c r="A6" s="925"/>
      <c r="B6" s="922"/>
      <c r="C6" s="652" t="s">
        <v>149</v>
      </c>
      <c r="D6" s="927" t="s">
        <v>897</v>
      </c>
      <c r="E6" s="928"/>
      <c r="F6" s="656" t="s">
        <v>11</v>
      </c>
      <c r="G6" s="656" t="s">
        <v>11</v>
      </c>
      <c r="H6" s="656" t="s">
        <v>11</v>
      </c>
      <c r="I6" s="656" t="s">
        <v>11</v>
      </c>
      <c r="J6" s="657"/>
      <c r="K6" s="656" t="s">
        <v>11</v>
      </c>
      <c r="L6" s="657"/>
      <c r="M6" s="656" t="s">
        <v>11</v>
      </c>
      <c r="N6" s="656"/>
      <c r="O6" s="656" t="s">
        <v>11</v>
      </c>
      <c r="P6" s="656" t="s">
        <v>11</v>
      </c>
      <c r="Q6" s="656" t="s">
        <v>11</v>
      </c>
      <c r="R6" s="656"/>
      <c r="S6" s="656" t="s">
        <v>11</v>
      </c>
      <c r="T6" s="656"/>
      <c r="U6" s="658"/>
    </row>
    <row r="7" spans="1:21" s="234" customFormat="1" ht="12" customHeight="1">
      <c r="A7" s="925"/>
      <c r="B7" s="922"/>
      <c r="C7" s="652" t="s">
        <v>811</v>
      </c>
      <c r="D7" s="927" t="s">
        <v>678</v>
      </c>
      <c r="E7" s="928"/>
      <c r="F7" s="657"/>
      <c r="G7" s="657"/>
      <c r="H7" s="656" t="s">
        <v>11</v>
      </c>
      <c r="I7" s="657"/>
      <c r="J7" s="657"/>
      <c r="K7" s="656" t="s">
        <v>11</v>
      </c>
      <c r="L7" s="657"/>
      <c r="M7" s="656" t="s">
        <v>11</v>
      </c>
      <c r="N7" s="656"/>
      <c r="O7" s="656" t="s">
        <v>11</v>
      </c>
      <c r="P7" s="656" t="s">
        <v>11</v>
      </c>
      <c r="Q7" s="656" t="s">
        <v>11</v>
      </c>
      <c r="R7" s="656"/>
      <c r="S7" s="656" t="s">
        <v>11</v>
      </c>
      <c r="T7" s="656"/>
      <c r="U7" s="658"/>
    </row>
    <row r="8" spans="1:21" s="234" customFormat="1" ht="12" customHeight="1">
      <c r="A8" s="925"/>
      <c r="B8" s="922"/>
      <c r="C8" s="652" t="s">
        <v>777</v>
      </c>
      <c r="D8" s="927" t="s">
        <v>678</v>
      </c>
      <c r="E8" s="928"/>
      <c r="F8" s="657"/>
      <c r="G8" s="657"/>
      <c r="H8" s="656" t="s">
        <v>11</v>
      </c>
      <c r="I8" s="657"/>
      <c r="J8" s="657"/>
      <c r="K8" s="656" t="s">
        <v>11</v>
      </c>
      <c r="L8" s="657"/>
      <c r="M8" s="656" t="s">
        <v>11</v>
      </c>
      <c r="N8" s="656"/>
      <c r="O8" s="656" t="s">
        <v>11</v>
      </c>
      <c r="P8" s="656" t="s">
        <v>11</v>
      </c>
      <c r="Q8" s="656" t="s">
        <v>11</v>
      </c>
      <c r="R8" s="656"/>
      <c r="S8" s="656" t="s">
        <v>11</v>
      </c>
      <c r="T8" s="656"/>
      <c r="U8" s="658"/>
    </row>
    <row r="9" spans="1:21" s="234" customFormat="1" ht="12" customHeight="1">
      <c r="A9" s="925"/>
      <c r="B9" s="922"/>
      <c r="C9" s="652" t="s">
        <v>898</v>
      </c>
      <c r="D9" s="927" t="s">
        <v>678</v>
      </c>
      <c r="E9" s="928"/>
      <c r="F9" s="657"/>
      <c r="G9" s="657"/>
      <c r="H9" s="656" t="s">
        <v>11</v>
      </c>
      <c r="I9" s="656" t="s">
        <v>11</v>
      </c>
      <c r="J9" s="657"/>
      <c r="K9" s="656" t="s">
        <v>11</v>
      </c>
      <c r="L9" s="656" t="s">
        <v>11</v>
      </c>
      <c r="M9" s="656"/>
      <c r="N9" s="656"/>
      <c r="O9" s="656"/>
      <c r="P9" s="657"/>
      <c r="Q9" s="656"/>
      <c r="R9" s="656"/>
      <c r="S9" s="656"/>
      <c r="T9" s="656"/>
      <c r="U9" s="658"/>
    </row>
    <row r="10" spans="1:21" s="234" customFormat="1" ht="12" customHeight="1">
      <c r="A10" s="926"/>
      <c r="B10" s="923"/>
      <c r="C10" s="659" t="s">
        <v>899</v>
      </c>
      <c r="D10" s="927" t="s">
        <v>682</v>
      </c>
      <c r="E10" s="928"/>
      <c r="F10" s="657"/>
      <c r="G10" s="657"/>
      <c r="H10" s="656" t="s">
        <v>11</v>
      </c>
      <c r="I10" s="656" t="s">
        <v>11</v>
      </c>
      <c r="J10" s="657"/>
      <c r="K10" s="657"/>
      <c r="L10" s="656" t="s">
        <v>11</v>
      </c>
      <c r="M10" s="656" t="s">
        <v>11</v>
      </c>
      <c r="N10" s="656"/>
      <c r="O10" s="656"/>
      <c r="P10" s="657"/>
      <c r="Q10" s="656"/>
      <c r="R10" s="656"/>
      <c r="S10" s="656"/>
      <c r="T10" s="656"/>
      <c r="U10" s="660"/>
    </row>
    <row r="11" spans="1:21" s="234" customFormat="1" ht="12" customHeight="1">
      <c r="A11" s="917" t="s">
        <v>9</v>
      </c>
      <c r="B11" s="914" t="s">
        <v>1378</v>
      </c>
      <c r="C11" s="666" t="s">
        <v>811</v>
      </c>
      <c r="D11" s="901" t="s">
        <v>488</v>
      </c>
      <c r="E11" s="902"/>
      <c r="F11" s="656"/>
      <c r="G11" s="656"/>
      <c r="H11" s="656" t="s">
        <v>11</v>
      </c>
      <c r="I11" s="656" t="s">
        <v>11</v>
      </c>
      <c r="J11" s="656"/>
      <c r="K11" s="656" t="s">
        <v>11</v>
      </c>
      <c r="L11" s="656"/>
      <c r="M11" s="656" t="s">
        <v>11</v>
      </c>
      <c r="N11" s="656"/>
      <c r="O11" s="656"/>
      <c r="P11" s="656" t="s">
        <v>11</v>
      </c>
      <c r="Q11" s="656"/>
      <c r="R11" s="656"/>
      <c r="S11" s="656"/>
      <c r="T11" s="656"/>
      <c r="U11" s="661"/>
    </row>
    <row r="12" spans="1:21" ht="13.5" customHeight="1">
      <c r="A12" s="919"/>
      <c r="B12" s="916"/>
      <c r="C12" s="666" t="s">
        <v>777</v>
      </c>
      <c r="D12" s="901" t="s">
        <v>488</v>
      </c>
      <c r="E12" s="902"/>
      <c r="F12" s="656"/>
      <c r="G12" s="656"/>
      <c r="H12" s="656" t="s">
        <v>11</v>
      </c>
      <c r="I12" s="656" t="s">
        <v>11</v>
      </c>
      <c r="J12" s="656"/>
      <c r="K12" s="656" t="s">
        <v>11</v>
      </c>
      <c r="L12" s="656"/>
      <c r="M12" s="656" t="s">
        <v>11</v>
      </c>
      <c r="N12" s="656"/>
      <c r="O12" s="656"/>
      <c r="P12" s="656" t="s">
        <v>11</v>
      </c>
      <c r="Q12" s="656"/>
      <c r="R12" s="656"/>
      <c r="S12" s="656"/>
      <c r="T12" s="656"/>
      <c r="U12" s="661"/>
    </row>
    <row r="13" spans="1:21" ht="12" customHeight="1">
      <c r="A13" s="917" t="s">
        <v>9</v>
      </c>
      <c r="B13" s="914" t="s">
        <v>1400</v>
      </c>
      <c r="C13" s="666" t="s">
        <v>149</v>
      </c>
      <c r="D13" s="901" t="s">
        <v>737</v>
      </c>
      <c r="E13" s="902"/>
      <c r="F13" s="656"/>
      <c r="G13" s="656"/>
      <c r="H13" s="656" t="s">
        <v>11</v>
      </c>
      <c r="I13" s="656" t="s">
        <v>11</v>
      </c>
      <c r="J13" s="656"/>
      <c r="K13" s="656" t="s">
        <v>11</v>
      </c>
      <c r="L13" s="656"/>
      <c r="M13" s="656" t="s">
        <v>11</v>
      </c>
      <c r="N13" s="656"/>
      <c r="O13" s="656" t="s">
        <v>11</v>
      </c>
      <c r="P13" s="656" t="s">
        <v>11</v>
      </c>
      <c r="Q13" s="656" t="s">
        <v>11</v>
      </c>
      <c r="R13" s="656"/>
      <c r="S13" s="656" t="s">
        <v>11</v>
      </c>
      <c r="T13" s="656"/>
      <c r="U13" s="661"/>
    </row>
    <row r="14" spans="1:21" ht="12" customHeight="1">
      <c r="A14" s="918"/>
      <c r="B14" s="915"/>
      <c r="C14" s="666" t="s">
        <v>903</v>
      </c>
      <c r="D14" s="901" t="s">
        <v>737</v>
      </c>
      <c r="E14" s="902"/>
      <c r="F14" s="656"/>
      <c r="G14" s="656"/>
      <c r="H14" s="656" t="s">
        <v>11</v>
      </c>
      <c r="I14" s="656" t="s">
        <v>11</v>
      </c>
      <c r="J14" s="656"/>
      <c r="K14" s="656" t="s">
        <v>11</v>
      </c>
      <c r="L14" s="656"/>
      <c r="M14" s="656"/>
      <c r="N14" s="656"/>
      <c r="O14" s="656" t="s">
        <v>11</v>
      </c>
      <c r="P14" s="656"/>
      <c r="Q14" s="656"/>
      <c r="R14" s="656"/>
      <c r="S14" s="656"/>
      <c r="T14" s="656"/>
      <c r="U14" s="661"/>
    </row>
    <row r="15" spans="1:21" ht="12" customHeight="1">
      <c r="A15" s="918"/>
      <c r="B15" s="915"/>
      <c r="C15" s="666" t="s">
        <v>135</v>
      </c>
      <c r="D15" s="901" t="s">
        <v>488</v>
      </c>
      <c r="E15" s="902"/>
      <c r="F15" s="656"/>
      <c r="G15" s="656"/>
      <c r="H15" s="656" t="s">
        <v>11</v>
      </c>
      <c r="I15" s="656" t="s">
        <v>11</v>
      </c>
      <c r="J15" s="656"/>
      <c r="K15" s="656" t="s">
        <v>11</v>
      </c>
      <c r="L15" s="656"/>
      <c r="M15" s="656"/>
      <c r="N15" s="656"/>
      <c r="O15" s="656" t="s">
        <v>11</v>
      </c>
      <c r="P15" s="656" t="s">
        <v>11</v>
      </c>
      <c r="Q15" s="656" t="s">
        <v>11</v>
      </c>
      <c r="R15" s="656"/>
      <c r="S15" s="656" t="s">
        <v>11</v>
      </c>
      <c r="T15" s="656"/>
      <c r="U15" s="661"/>
    </row>
    <row r="16" spans="1:21" ht="12" customHeight="1">
      <c r="A16" s="919"/>
      <c r="B16" s="916"/>
      <c r="C16" s="666" t="s">
        <v>150</v>
      </c>
      <c r="D16" s="901" t="s">
        <v>904</v>
      </c>
      <c r="E16" s="902"/>
      <c r="F16" s="656" t="s">
        <v>11</v>
      </c>
      <c r="G16" s="656" t="s">
        <v>11</v>
      </c>
      <c r="H16" s="656" t="s">
        <v>11</v>
      </c>
      <c r="I16" s="656" t="s">
        <v>11</v>
      </c>
      <c r="J16" s="656" t="s">
        <v>11</v>
      </c>
      <c r="K16" s="656" t="s">
        <v>11</v>
      </c>
      <c r="L16" s="656" t="s">
        <v>11</v>
      </c>
      <c r="M16" s="656"/>
      <c r="N16" s="656" t="s">
        <v>11</v>
      </c>
      <c r="O16" s="656"/>
      <c r="P16" s="656" t="s">
        <v>11</v>
      </c>
      <c r="Q16" s="656" t="s">
        <v>11</v>
      </c>
      <c r="R16" s="656"/>
      <c r="S16" s="656" t="s">
        <v>11</v>
      </c>
      <c r="T16" s="656"/>
      <c r="U16" s="661"/>
    </row>
    <row r="17" spans="1:21" ht="12" customHeight="1">
      <c r="A17" s="662" t="s">
        <v>9</v>
      </c>
      <c r="B17" s="663" t="s">
        <v>905</v>
      </c>
      <c r="C17" s="666" t="s">
        <v>784</v>
      </c>
      <c r="D17" s="901" t="s">
        <v>488</v>
      </c>
      <c r="E17" s="902"/>
      <c r="F17" s="656" t="s">
        <v>11</v>
      </c>
      <c r="G17" s="656" t="s">
        <v>11</v>
      </c>
      <c r="H17" s="656" t="s">
        <v>11</v>
      </c>
      <c r="I17" s="656" t="s">
        <v>11</v>
      </c>
      <c r="J17" s="656" t="s">
        <v>11</v>
      </c>
      <c r="K17" s="656"/>
      <c r="L17" s="656" t="s">
        <v>11</v>
      </c>
      <c r="M17" s="656"/>
      <c r="N17" s="656" t="s">
        <v>11</v>
      </c>
      <c r="O17" s="656"/>
      <c r="P17" s="656" t="s">
        <v>11</v>
      </c>
      <c r="Q17" s="656" t="s">
        <v>11</v>
      </c>
      <c r="R17" s="656"/>
      <c r="S17" s="656" t="s">
        <v>11</v>
      </c>
      <c r="T17" s="656"/>
      <c r="U17" s="661"/>
    </row>
    <row r="18" spans="1:21" ht="12" customHeight="1">
      <c r="A18" s="911" t="s">
        <v>9</v>
      </c>
      <c r="B18" s="911" t="s">
        <v>906</v>
      </c>
      <c r="C18" s="666" t="s">
        <v>750</v>
      </c>
      <c r="D18" s="901" t="s">
        <v>678</v>
      </c>
      <c r="E18" s="902"/>
      <c r="F18" s="656"/>
      <c r="G18" s="656" t="s">
        <v>11</v>
      </c>
      <c r="H18" s="656" t="s">
        <v>11</v>
      </c>
      <c r="I18" s="656"/>
      <c r="J18" s="656" t="s">
        <v>11</v>
      </c>
      <c r="K18" s="656" t="s">
        <v>11</v>
      </c>
      <c r="L18" s="656"/>
      <c r="M18" s="656" t="s">
        <v>11</v>
      </c>
      <c r="N18" s="656"/>
      <c r="O18" s="656"/>
      <c r="P18" s="656"/>
      <c r="Q18" s="656"/>
      <c r="R18" s="656"/>
      <c r="S18" s="656"/>
      <c r="T18" s="656"/>
      <c r="U18" s="661"/>
    </row>
    <row r="19" spans="1:21" ht="12" customHeight="1">
      <c r="A19" s="920"/>
      <c r="B19" s="913"/>
      <c r="C19" s="666" t="s">
        <v>907</v>
      </c>
      <c r="D19" s="901" t="s">
        <v>678</v>
      </c>
      <c r="E19" s="902"/>
      <c r="F19" s="656"/>
      <c r="G19" s="656"/>
      <c r="H19" s="656" t="s">
        <v>11</v>
      </c>
      <c r="I19" s="656"/>
      <c r="J19" s="656"/>
      <c r="K19" s="656" t="s">
        <v>11</v>
      </c>
      <c r="L19" s="656"/>
      <c r="M19" s="656" t="s">
        <v>11</v>
      </c>
      <c r="N19" s="656"/>
      <c r="O19" s="656"/>
      <c r="P19" s="656"/>
      <c r="Q19" s="656"/>
      <c r="R19" s="656"/>
      <c r="S19" s="656"/>
      <c r="T19" s="656"/>
      <c r="U19" s="661"/>
    </row>
    <row r="20" spans="1:21" s="234" customFormat="1" ht="12" customHeight="1">
      <c r="A20" s="664" t="s">
        <v>9</v>
      </c>
      <c r="B20" s="665" t="s">
        <v>900</v>
      </c>
      <c r="C20" s="666" t="s">
        <v>901</v>
      </c>
      <c r="D20" s="895" t="s">
        <v>902</v>
      </c>
      <c r="E20" s="896"/>
      <c r="F20" s="656" t="s">
        <v>11</v>
      </c>
      <c r="G20" s="657"/>
      <c r="H20" s="656"/>
      <c r="I20" s="656"/>
      <c r="J20" s="657"/>
      <c r="K20" s="657"/>
      <c r="L20" s="656"/>
      <c r="M20" s="656"/>
      <c r="N20" s="656"/>
      <c r="O20" s="656"/>
      <c r="P20" s="657"/>
      <c r="Q20" s="656"/>
      <c r="R20" s="656"/>
      <c r="S20" s="656"/>
      <c r="T20" s="656"/>
      <c r="U20" s="667"/>
    </row>
    <row r="21" spans="1:21" ht="12" customHeight="1">
      <c r="A21" s="668" t="s">
        <v>9</v>
      </c>
      <c r="B21" s="663" t="s">
        <v>908</v>
      </c>
      <c r="C21" s="666" t="s">
        <v>750</v>
      </c>
      <c r="D21" s="901" t="s">
        <v>488</v>
      </c>
      <c r="E21" s="902"/>
      <c r="F21" s="656"/>
      <c r="G21" s="656" t="s">
        <v>11</v>
      </c>
      <c r="H21" s="656" t="s">
        <v>11</v>
      </c>
      <c r="I21" s="656"/>
      <c r="J21" s="656"/>
      <c r="K21" s="656" t="s">
        <v>11</v>
      </c>
      <c r="L21" s="656"/>
      <c r="M21" s="656"/>
      <c r="N21" s="656"/>
      <c r="O21" s="656"/>
      <c r="P21" s="656"/>
      <c r="Q21" s="656"/>
      <c r="R21" s="656"/>
      <c r="S21" s="656"/>
      <c r="T21" s="656"/>
      <c r="U21" s="661"/>
    </row>
    <row r="22" spans="1:21" ht="12" customHeight="1">
      <c r="A22" s="911" t="s">
        <v>9</v>
      </c>
      <c r="B22" s="908" t="s">
        <v>1379</v>
      </c>
      <c r="C22" s="666" t="s">
        <v>659</v>
      </c>
      <c r="D22" s="901" t="s">
        <v>488</v>
      </c>
      <c r="E22" s="902"/>
      <c r="F22" s="890" t="s">
        <v>1380</v>
      </c>
      <c r="G22" s="891"/>
      <c r="H22" s="891"/>
      <c r="I22" s="891"/>
      <c r="J22" s="891"/>
      <c r="K22" s="891"/>
      <c r="L22" s="891"/>
      <c r="M22" s="891"/>
      <c r="N22" s="891"/>
      <c r="O22" s="892"/>
      <c r="P22" s="656"/>
      <c r="Q22" s="656"/>
      <c r="R22" s="656"/>
      <c r="S22" s="656"/>
      <c r="T22" s="656"/>
      <c r="U22" s="661"/>
    </row>
    <row r="23" spans="1:21" ht="12" customHeight="1">
      <c r="A23" s="912"/>
      <c r="B23" s="909"/>
      <c r="C23" s="669" t="s">
        <v>899</v>
      </c>
      <c r="D23" s="893" t="s">
        <v>902</v>
      </c>
      <c r="E23" s="894"/>
      <c r="F23" s="890" t="s">
        <v>1380</v>
      </c>
      <c r="G23" s="891"/>
      <c r="H23" s="891"/>
      <c r="I23" s="891"/>
      <c r="J23" s="891"/>
      <c r="K23" s="891"/>
      <c r="L23" s="891"/>
      <c r="M23" s="891"/>
      <c r="N23" s="891"/>
      <c r="O23" s="892"/>
      <c r="P23" s="656"/>
      <c r="Q23" s="656"/>
      <c r="R23" s="656"/>
      <c r="S23" s="656"/>
      <c r="T23" s="656"/>
      <c r="U23" s="661"/>
    </row>
    <row r="24" spans="1:21" ht="12" customHeight="1">
      <c r="A24" s="913"/>
      <c r="B24" s="910"/>
      <c r="C24" s="666" t="s">
        <v>1381</v>
      </c>
      <c r="D24" s="901" t="s">
        <v>902</v>
      </c>
      <c r="E24" s="902"/>
      <c r="F24" s="890" t="s">
        <v>1380</v>
      </c>
      <c r="G24" s="891"/>
      <c r="H24" s="891"/>
      <c r="I24" s="891"/>
      <c r="J24" s="891"/>
      <c r="K24" s="891"/>
      <c r="L24" s="891"/>
      <c r="M24" s="891"/>
      <c r="N24" s="891"/>
      <c r="O24" s="892"/>
      <c r="P24" s="656"/>
      <c r="Q24" s="656"/>
      <c r="R24" s="656"/>
      <c r="S24" s="656"/>
      <c r="T24" s="656"/>
      <c r="U24" s="661"/>
    </row>
    <row r="25" spans="1:21" ht="12" customHeight="1">
      <c r="A25" s="668" t="s">
        <v>9</v>
      </c>
      <c r="B25" s="663" t="s">
        <v>909</v>
      </c>
      <c r="C25" s="665" t="s">
        <v>910</v>
      </c>
      <c r="D25" s="901" t="s">
        <v>911</v>
      </c>
      <c r="E25" s="896"/>
      <c r="F25" s="656"/>
      <c r="G25" s="656"/>
      <c r="H25" s="656"/>
      <c r="I25" s="656"/>
      <c r="J25" s="656"/>
      <c r="K25" s="656" t="s">
        <v>11</v>
      </c>
      <c r="L25" s="656"/>
      <c r="M25" s="656"/>
      <c r="N25" s="656"/>
      <c r="O25" s="656"/>
      <c r="P25" s="656"/>
      <c r="Q25" s="656"/>
      <c r="R25" s="656"/>
      <c r="S25" s="656"/>
      <c r="T25" s="656"/>
      <c r="U25" s="661"/>
    </row>
    <row r="26" spans="1:21" ht="12" customHeight="1">
      <c r="A26" s="668" t="s">
        <v>9</v>
      </c>
      <c r="B26" s="663" t="s">
        <v>1402</v>
      </c>
      <c r="C26" s="665" t="s">
        <v>1403</v>
      </c>
      <c r="D26" s="901" t="s">
        <v>902</v>
      </c>
      <c r="E26" s="902"/>
      <c r="F26" s="656" t="s">
        <v>11</v>
      </c>
      <c r="G26" s="656"/>
      <c r="H26" s="656" t="s">
        <v>11</v>
      </c>
      <c r="I26" s="656" t="s">
        <v>11</v>
      </c>
      <c r="J26" s="656"/>
      <c r="K26" s="656"/>
      <c r="L26" s="656"/>
      <c r="M26" s="656"/>
      <c r="N26" s="656"/>
      <c r="O26" s="656"/>
      <c r="P26" s="656"/>
      <c r="Q26" s="656"/>
      <c r="R26" s="656"/>
      <c r="S26" s="656"/>
      <c r="T26" s="656"/>
      <c r="U26" s="661"/>
    </row>
    <row r="27" spans="1:21" ht="12" customHeight="1">
      <c r="A27" s="522" t="s">
        <v>9</v>
      </c>
      <c r="B27" s="516" t="s">
        <v>912</v>
      </c>
      <c r="C27" s="666" t="s">
        <v>746</v>
      </c>
      <c r="D27" s="895" t="s">
        <v>902</v>
      </c>
      <c r="E27" s="896"/>
      <c r="F27" s="657"/>
      <c r="G27" s="657" t="s">
        <v>11</v>
      </c>
      <c r="H27" s="657"/>
      <c r="I27" s="657"/>
      <c r="J27" s="657"/>
      <c r="K27" s="657" t="s">
        <v>11</v>
      </c>
      <c r="L27" s="657" t="s">
        <v>11</v>
      </c>
      <c r="M27" s="657"/>
      <c r="N27" s="657"/>
      <c r="O27" s="657"/>
      <c r="P27" s="657"/>
      <c r="Q27" s="657"/>
      <c r="R27" s="657"/>
      <c r="S27" s="657"/>
      <c r="T27" s="657"/>
      <c r="U27" s="507"/>
    </row>
    <row r="28" spans="1:21" ht="30" customHeight="1">
      <c r="A28" s="670" t="s">
        <v>9</v>
      </c>
      <c r="B28" s="677" t="s">
        <v>913</v>
      </c>
      <c r="C28" s="680" t="s">
        <v>1382</v>
      </c>
      <c r="D28" s="899" t="s">
        <v>1383</v>
      </c>
      <c r="E28" s="900"/>
      <c r="F28" s="906" t="s">
        <v>1380</v>
      </c>
      <c r="G28" s="907"/>
      <c r="H28" s="907"/>
      <c r="I28" s="907"/>
      <c r="J28" s="907"/>
      <c r="K28" s="907"/>
      <c r="L28" s="907"/>
      <c r="M28" s="907"/>
      <c r="N28" s="907"/>
      <c r="O28" s="907"/>
      <c r="P28" s="907"/>
      <c r="Q28" s="907"/>
      <c r="R28" s="907"/>
      <c r="S28" s="907"/>
      <c r="T28" s="907"/>
      <c r="U28" s="907"/>
    </row>
    <row r="29" spans="1:21" ht="12.75">
      <c r="A29" s="673" t="s">
        <v>9</v>
      </c>
      <c r="B29" s="663" t="s">
        <v>1407</v>
      </c>
      <c r="C29" s="665" t="s">
        <v>1404</v>
      </c>
      <c r="D29" s="933" t="s">
        <v>902</v>
      </c>
      <c r="E29" s="933"/>
      <c r="F29" s="661" t="s">
        <v>11</v>
      </c>
      <c r="G29" s="507"/>
      <c r="H29" s="507"/>
      <c r="I29" s="507"/>
      <c r="J29" s="507"/>
      <c r="K29" s="661"/>
      <c r="L29" s="661" t="s">
        <v>11</v>
      </c>
      <c r="M29" s="661"/>
      <c r="N29" s="507"/>
      <c r="O29" s="507"/>
      <c r="P29" s="661"/>
      <c r="Q29" s="522"/>
      <c r="R29" s="522"/>
      <c r="S29" s="522"/>
      <c r="T29" s="522"/>
      <c r="U29" s="522"/>
    </row>
    <row r="30" spans="1:21" ht="12.75">
      <c r="A30" s="673" t="s">
        <v>9</v>
      </c>
      <c r="B30" s="663" t="s">
        <v>1412</v>
      </c>
      <c r="C30" s="665" t="s">
        <v>1397</v>
      </c>
      <c r="D30" s="931" t="s">
        <v>902</v>
      </c>
      <c r="E30" s="932"/>
      <c r="F30" s="507"/>
      <c r="G30" s="507"/>
      <c r="H30" s="507"/>
      <c r="I30" s="507"/>
      <c r="J30" s="507"/>
      <c r="K30" s="661" t="s">
        <v>11</v>
      </c>
      <c r="L30" s="507"/>
      <c r="M30" s="661" t="s">
        <v>11</v>
      </c>
      <c r="N30" s="507"/>
      <c r="O30" s="507"/>
      <c r="P30" s="661" t="s">
        <v>11</v>
      </c>
      <c r="Q30" s="668" t="s">
        <v>11</v>
      </c>
      <c r="R30" s="522"/>
      <c r="S30" s="522"/>
      <c r="T30" s="522"/>
      <c r="U30" s="522"/>
    </row>
    <row r="31" spans="1:21" ht="12.75">
      <c r="A31" s="673" t="s">
        <v>9</v>
      </c>
      <c r="B31" s="663" t="s">
        <v>1398</v>
      </c>
      <c r="C31" s="665" t="s">
        <v>1385</v>
      </c>
      <c r="D31" s="897"/>
      <c r="E31" s="905"/>
      <c r="F31" s="891" t="s">
        <v>1380</v>
      </c>
      <c r="G31" s="891"/>
      <c r="H31" s="891"/>
      <c r="I31" s="891"/>
      <c r="J31" s="891"/>
      <c r="K31" s="891"/>
      <c r="L31" s="891"/>
      <c r="M31" s="891"/>
      <c r="N31" s="891"/>
      <c r="O31" s="892"/>
      <c r="P31" s="507"/>
      <c r="Q31" s="522"/>
      <c r="R31" s="522"/>
      <c r="S31" s="522"/>
      <c r="T31" s="522"/>
      <c r="U31" s="522"/>
    </row>
    <row r="32" spans="1:21" ht="12.75">
      <c r="A32" s="673" t="s">
        <v>9</v>
      </c>
      <c r="B32" s="698" t="s">
        <v>1399</v>
      </c>
      <c r="C32" s="665" t="s">
        <v>915</v>
      </c>
      <c r="D32" s="897"/>
      <c r="E32" s="905"/>
      <c r="F32" s="697"/>
      <c r="G32" s="507"/>
      <c r="H32" s="507"/>
      <c r="I32" s="507"/>
      <c r="J32" s="507"/>
      <c r="K32" s="507"/>
      <c r="L32" s="507"/>
      <c r="M32" s="661" t="s">
        <v>11</v>
      </c>
      <c r="N32" s="507"/>
      <c r="O32" s="507"/>
      <c r="P32" s="661" t="s">
        <v>11</v>
      </c>
      <c r="Q32" s="522"/>
      <c r="R32" s="522"/>
      <c r="S32" s="522"/>
      <c r="T32" s="522"/>
      <c r="U32" s="522"/>
    </row>
    <row r="33" spans="1:21" ht="12.75">
      <c r="A33" s="673" t="s">
        <v>9</v>
      </c>
      <c r="B33" s="663" t="s">
        <v>1406</v>
      </c>
      <c r="C33" s="665" t="s">
        <v>1401</v>
      </c>
      <c r="D33" s="903" t="s">
        <v>902</v>
      </c>
      <c r="E33" s="904"/>
      <c r="F33" s="507"/>
      <c r="G33" s="507"/>
      <c r="H33" s="507"/>
      <c r="I33" s="507"/>
      <c r="J33" s="507"/>
      <c r="K33" s="661" t="s">
        <v>11</v>
      </c>
      <c r="L33" s="507"/>
      <c r="M33" s="661"/>
      <c r="N33" s="507"/>
      <c r="O33" s="507"/>
      <c r="P33" s="661"/>
      <c r="Q33" s="522"/>
      <c r="R33" s="522"/>
      <c r="S33" s="522"/>
      <c r="T33" s="522"/>
      <c r="U33" s="522"/>
    </row>
    <row r="34" spans="1:21" ht="12.75">
      <c r="A34" s="673" t="s">
        <v>9</v>
      </c>
      <c r="B34" s="663" t="s">
        <v>1408</v>
      </c>
      <c r="C34" s="665" t="s">
        <v>914</v>
      </c>
      <c r="D34" s="897" t="s">
        <v>902</v>
      </c>
      <c r="E34" s="898"/>
      <c r="F34" s="661"/>
      <c r="G34" s="507"/>
      <c r="H34" s="661" t="s">
        <v>11</v>
      </c>
      <c r="I34" s="661" t="s">
        <v>11</v>
      </c>
      <c r="J34" s="661" t="s">
        <v>11</v>
      </c>
      <c r="K34" s="661" t="s">
        <v>11</v>
      </c>
      <c r="L34" s="661" t="s">
        <v>11</v>
      </c>
      <c r="M34" s="661" t="s">
        <v>11</v>
      </c>
      <c r="N34" s="661" t="s">
        <v>11</v>
      </c>
      <c r="O34" s="661" t="s">
        <v>11</v>
      </c>
      <c r="P34" s="661"/>
      <c r="Q34" s="522"/>
      <c r="R34" s="522"/>
      <c r="S34" s="522"/>
      <c r="T34" s="522"/>
      <c r="U34" s="522"/>
    </row>
    <row r="35" spans="1:21" ht="12" customHeight="1">
      <c r="A35" s="522" t="s">
        <v>9</v>
      </c>
      <c r="B35" s="516" t="s">
        <v>917</v>
      </c>
      <c r="C35" s="665" t="s">
        <v>916</v>
      </c>
      <c r="D35" s="895" t="s">
        <v>911</v>
      </c>
      <c r="E35" s="896"/>
      <c r="F35" s="657"/>
      <c r="G35" s="657"/>
      <c r="H35" s="657"/>
      <c r="I35" s="656" t="s">
        <v>11</v>
      </c>
      <c r="J35" s="657"/>
      <c r="K35" s="657"/>
      <c r="L35" s="657"/>
      <c r="M35" s="657"/>
      <c r="N35" s="657"/>
      <c r="O35" s="657"/>
      <c r="P35" s="657"/>
      <c r="Q35" s="657"/>
      <c r="R35" s="657"/>
      <c r="S35" s="657"/>
      <c r="T35" s="657"/>
      <c r="U35" s="507"/>
    </row>
    <row r="36" spans="1:21" ht="12" customHeight="1">
      <c r="A36" s="668" t="s">
        <v>9</v>
      </c>
      <c r="B36" s="663" t="s">
        <v>1405</v>
      </c>
      <c r="C36" s="665" t="s">
        <v>1409</v>
      </c>
      <c r="D36" s="897" t="s">
        <v>902</v>
      </c>
      <c r="E36" s="898"/>
      <c r="F36" s="657"/>
      <c r="G36" s="656" t="s">
        <v>11</v>
      </c>
      <c r="H36" s="656" t="s">
        <v>11</v>
      </c>
      <c r="I36" s="656"/>
      <c r="J36" s="656" t="s">
        <v>11</v>
      </c>
      <c r="K36" s="656" t="s">
        <v>11</v>
      </c>
      <c r="L36" s="657"/>
      <c r="M36" s="656" t="s">
        <v>11</v>
      </c>
      <c r="N36" s="657"/>
      <c r="O36" s="656" t="s">
        <v>11</v>
      </c>
      <c r="P36" s="656" t="s">
        <v>11</v>
      </c>
      <c r="Q36" s="656" t="s">
        <v>11</v>
      </c>
      <c r="R36" s="657"/>
      <c r="S36" s="657"/>
      <c r="T36" s="657"/>
      <c r="U36" s="507"/>
    </row>
    <row r="37" spans="1:21" ht="12" customHeight="1">
      <c r="A37" s="668" t="s">
        <v>9</v>
      </c>
      <c r="B37" s="663" t="s">
        <v>1410</v>
      </c>
      <c r="C37" s="665" t="s">
        <v>1411</v>
      </c>
      <c r="D37" s="897" t="s">
        <v>902</v>
      </c>
      <c r="E37" s="898"/>
      <c r="F37" s="656"/>
      <c r="G37" s="656" t="s">
        <v>11</v>
      </c>
      <c r="H37" s="656" t="s">
        <v>11</v>
      </c>
      <c r="I37" s="656" t="s">
        <v>11</v>
      </c>
      <c r="J37" s="656" t="s">
        <v>11</v>
      </c>
      <c r="K37" s="656" t="s">
        <v>11</v>
      </c>
      <c r="L37" s="656"/>
      <c r="M37" s="656" t="s">
        <v>11</v>
      </c>
      <c r="N37" s="657"/>
      <c r="O37" s="656" t="s">
        <v>11</v>
      </c>
      <c r="P37" s="656" t="s">
        <v>11</v>
      </c>
      <c r="Q37" s="656" t="s">
        <v>11</v>
      </c>
      <c r="R37" s="657"/>
      <c r="S37" s="657"/>
      <c r="T37" s="657"/>
      <c r="U37" s="507"/>
    </row>
    <row r="38" spans="1:21" ht="12.75" customHeight="1">
      <c r="A38" s="670" t="s">
        <v>9</v>
      </c>
      <c r="B38" s="677" t="s">
        <v>1384</v>
      </c>
      <c r="C38" s="681" t="s">
        <v>1385</v>
      </c>
      <c r="D38" s="934" t="s">
        <v>1386</v>
      </c>
      <c r="E38" s="934"/>
      <c r="F38" s="671" t="s">
        <v>11</v>
      </c>
      <c r="G38" s="522"/>
      <c r="H38" s="671" t="s">
        <v>11</v>
      </c>
      <c r="I38" s="671" t="s">
        <v>11</v>
      </c>
      <c r="J38" s="522"/>
      <c r="K38" s="522"/>
      <c r="L38" s="671" t="s">
        <v>11</v>
      </c>
      <c r="M38" s="671" t="s">
        <v>11</v>
      </c>
      <c r="N38" s="671" t="s">
        <v>11</v>
      </c>
      <c r="O38" s="671" t="s">
        <v>11</v>
      </c>
      <c r="P38" s="522"/>
      <c r="Q38" s="522"/>
      <c r="R38" s="522"/>
      <c r="S38" s="522"/>
      <c r="T38" s="522"/>
      <c r="U38" s="522"/>
    </row>
    <row r="39" spans="1:21" ht="12.75">
      <c r="A39" s="672" t="s">
        <v>9</v>
      </c>
      <c r="B39" s="677" t="s">
        <v>1387</v>
      </c>
      <c r="C39" s="682" t="s">
        <v>1385</v>
      </c>
      <c r="D39" s="935" t="s">
        <v>1388</v>
      </c>
      <c r="E39" s="936"/>
      <c r="F39" s="507" t="s">
        <v>11</v>
      </c>
      <c r="G39" s="507"/>
      <c r="H39" s="507" t="s">
        <v>11</v>
      </c>
      <c r="I39" s="507" t="s">
        <v>11</v>
      </c>
      <c r="J39" s="507"/>
      <c r="K39" s="507"/>
      <c r="L39" s="507" t="s">
        <v>11</v>
      </c>
      <c r="M39" s="507" t="s">
        <v>11</v>
      </c>
      <c r="N39" s="507" t="s">
        <v>11</v>
      </c>
      <c r="O39" s="507" t="s">
        <v>11</v>
      </c>
      <c r="P39" s="507"/>
      <c r="Q39" s="522"/>
      <c r="R39" s="522"/>
      <c r="S39" s="522"/>
      <c r="T39" s="522"/>
      <c r="U39" s="522"/>
    </row>
    <row r="40" spans="1:21" ht="12.75">
      <c r="A40" s="673" t="s">
        <v>9</v>
      </c>
      <c r="B40" s="678" t="s">
        <v>1066</v>
      </c>
      <c r="C40" s="665" t="s">
        <v>1385</v>
      </c>
      <c r="D40" s="901" t="s">
        <v>911</v>
      </c>
      <c r="E40" s="902"/>
      <c r="F40" s="656" t="s">
        <v>11</v>
      </c>
      <c r="G40" s="656"/>
      <c r="H40" s="656" t="s">
        <v>11</v>
      </c>
      <c r="I40" s="656"/>
      <c r="J40" s="656"/>
      <c r="K40" s="656"/>
      <c r="L40" s="656"/>
      <c r="M40" s="656"/>
      <c r="N40" s="656"/>
      <c r="O40" s="656"/>
      <c r="P40" s="656"/>
      <c r="Q40" s="656"/>
      <c r="R40" s="656"/>
      <c r="S40" s="656"/>
      <c r="T40" s="656" t="s">
        <v>11</v>
      </c>
      <c r="U40" s="661"/>
    </row>
    <row r="41" spans="1:21" ht="42" customHeight="1">
      <c r="A41" s="674" t="s">
        <v>9</v>
      </c>
      <c r="B41" s="678" t="s">
        <v>1396</v>
      </c>
      <c r="C41" s="683" t="s">
        <v>1392</v>
      </c>
      <c r="D41" s="937" t="s">
        <v>137</v>
      </c>
      <c r="E41" s="938"/>
      <c r="F41" s="464"/>
      <c r="G41" s="464"/>
      <c r="H41" s="464"/>
      <c r="I41" s="464"/>
      <c r="J41" s="464"/>
      <c r="K41" s="464"/>
      <c r="L41" s="464"/>
      <c r="M41" s="464"/>
      <c r="N41" s="464"/>
      <c r="O41" s="464"/>
      <c r="P41" s="464"/>
      <c r="Q41" s="464"/>
      <c r="R41" s="464"/>
      <c r="S41" s="464"/>
      <c r="T41" s="595" t="s">
        <v>11</v>
      </c>
      <c r="U41" s="464"/>
    </row>
    <row r="42" spans="1:21" ht="38.25" customHeight="1">
      <c r="A42" s="673" t="s">
        <v>9</v>
      </c>
      <c r="B42" s="677" t="s">
        <v>1389</v>
      </c>
      <c r="C42" s="665" t="s">
        <v>1390</v>
      </c>
      <c r="D42" s="899" t="s">
        <v>1391</v>
      </c>
      <c r="E42" s="900"/>
      <c r="F42" s="507"/>
      <c r="G42" s="507"/>
      <c r="H42" s="507"/>
      <c r="I42" s="507"/>
      <c r="J42" s="507"/>
      <c r="K42" s="507"/>
      <c r="L42" s="507"/>
      <c r="M42" s="507"/>
      <c r="N42" s="507"/>
      <c r="O42" s="507"/>
      <c r="P42" s="507"/>
      <c r="Q42" s="522"/>
      <c r="R42" s="522"/>
      <c r="S42" s="522"/>
      <c r="T42" s="661" t="s">
        <v>11</v>
      </c>
      <c r="U42" s="661"/>
    </row>
    <row r="43" spans="1:21" ht="39.75" customHeight="1">
      <c r="A43" s="673" t="s">
        <v>9</v>
      </c>
      <c r="B43" s="699" t="s">
        <v>1395</v>
      </c>
      <c r="C43" s="665" t="s">
        <v>1390</v>
      </c>
      <c r="D43" s="929" t="s">
        <v>1393</v>
      </c>
      <c r="E43" s="930"/>
      <c r="F43" s="595" t="s">
        <v>11</v>
      </c>
      <c r="G43" s="464"/>
      <c r="H43" s="595" t="s">
        <v>11</v>
      </c>
      <c r="I43" s="595" t="s">
        <v>11</v>
      </c>
      <c r="J43" s="464"/>
      <c r="K43" s="464"/>
      <c r="L43" s="595" t="s">
        <v>11</v>
      </c>
      <c r="M43" s="595" t="s">
        <v>11</v>
      </c>
      <c r="N43" s="595" t="s">
        <v>11</v>
      </c>
      <c r="O43" s="595" t="s">
        <v>11</v>
      </c>
      <c r="P43" s="507"/>
      <c r="Q43" s="522"/>
      <c r="R43" s="522"/>
      <c r="S43" s="522"/>
      <c r="T43" s="661"/>
      <c r="U43" s="661"/>
    </row>
    <row r="44" spans="1:21" ht="21" customHeight="1">
      <c r="A44" s="673" t="s">
        <v>9</v>
      </c>
      <c r="B44" s="516" t="s">
        <v>1394</v>
      </c>
      <c r="C44" s="665" t="s">
        <v>1390</v>
      </c>
      <c r="D44" s="899" t="s">
        <v>1391</v>
      </c>
      <c r="E44" s="900"/>
      <c r="F44" s="507"/>
      <c r="G44" s="507"/>
      <c r="H44" s="507"/>
      <c r="I44" s="507"/>
      <c r="J44" s="507"/>
      <c r="K44" s="507"/>
      <c r="L44" s="507"/>
      <c r="M44" s="507"/>
      <c r="N44" s="507"/>
      <c r="O44" s="507"/>
      <c r="P44" s="507"/>
      <c r="Q44" s="522"/>
      <c r="R44" s="522"/>
      <c r="S44" s="522"/>
      <c r="T44" s="522"/>
      <c r="U44" s="522"/>
    </row>
  </sheetData>
  <mergeCells count="61">
    <mergeCell ref="F3:U3"/>
    <mergeCell ref="D6:E6"/>
    <mergeCell ref="D5:E5"/>
    <mergeCell ref="R1:S1"/>
    <mergeCell ref="T1:U1"/>
    <mergeCell ref="R2:S2"/>
    <mergeCell ref="T2:U2"/>
    <mergeCell ref="D17:E17"/>
    <mergeCell ref="D20:E20"/>
    <mergeCell ref="D10:E10"/>
    <mergeCell ref="D8:E8"/>
    <mergeCell ref="D3:E4"/>
    <mergeCell ref="D7:E7"/>
    <mergeCell ref="D43:E43"/>
    <mergeCell ref="D44:E44"/>
    <mergeCell ref="D30:E30"/>
    <mergeCell ref="D29:E29"/>
    <mergeCell ref="D34:E34"/>
    <mergeCell ref="D38:E38"/>
    <mergeCell ref="D39:E39"/>
    <mergeCell ref="D40:E40"/>
    <mergeCell ref="D42:E42"/>
    <mergeCell ref="D37:E37"/>
    <mergeCell ref="D41:E41"/>
    <mergeCell ref="F22:O22"/>
    <mergeCell ref="B5:B10"/>
    <mergeCell ref="A5:A10"/>
    <mergeCell ref="B11:B12"/>
    <mergeCell ref="A11:A12"/>
    <mergeCell ref="D21:E21"/>
    <mergeCell ref="D22:E22"/>
    <mergeCell ref="D11:E11"/>
    <mergeCell ref="D12:E12"/>
    <mergeCell ref="D13:E13"/>
    <mergeCell ref="D9:E9"/>
    <mergeCell ref="D19:E19"/>
    <mergeCell ref="D18:E18"/>
    <mergeCell ref="D14:E14"/>
    <mergeCell ref="D15:E15"/>
    <mergeCell ref="D16:E16"/>
    <mergeCell ref="B22:B24"/>
    <mergeCell ref="A22:A24"/>
    <mergeCell ref="B13:B16"/>
    <mergeCell ref="A13:A16"/>
    <mergeCell ref="B18:B19"/>
    <mergeCell ref="A18:A19"/>
    <mergeCell ref="F23:O23"/>
    <mergeCell ref="D23:E23"/>
    <mergeCell ref="F24:O24"/>
    <mergeCell ref="D35:E35"/>
    <mergeCell ref="D36:E36"/>
    <mergeCell ref="D28:E28"/>
    <mergeCell ref="D24:E24"/>
    <mergeCell ref="D25:E25"/>
    <mergeCell ref="D27:E27"/>
    <mergeCell ref="F31:O31"/>
    <mergeCell ref="D33:E33"/>
    <mergeCell ref="D31:E31"/>
    <mergeCell ref="D32:E32"/>
    <mergeCell ref="D26:E26"/>
    <mergeCell ref="F28:U28"/>
  </mergeCells>
  <phoneticPr fontId="29" type="noConversion"/>
  <pageMargins left="0.78749999999999998" right="0.43" top="1.0527777777777778" bottom="1.0527777777777778" header="0.78749999999999998" footer="0.78749999999999998"/>
  <pageSetup paperSize="9" scale="56"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zoomScale="72" zoomScaleNormal="72" zoomScaleSheetLayoutView="100" workbookViewId="0">
      <selection activeCell="C6" sqref="C6"/>
    </sheetView>
  </sheetViews>
  <sheetFormatPr defaultColWidth="11.5703125" defaultRowHeight="12.75"/>
  <cols>
    <col min="1" max="1" width="11.5703125" style="1" customWidth="1"/>
    <col min="2" max="2" width="34.7109375" style="1" customWidth="1"/>
    <col min="3" max="3" width="47.85546875" style="1" customWidth="1"/>
    <col min="4" max="4" width="13.7109375" style="1" customWidth="1"/>
    <col min="5" max="8" width="11.5703125" style="1" customWidth="1"/>
    <col min="9" max="9" width="13.140625" style="1" customWidth="1"/>
    <col min="10" max="10" width="17.28515625" style="1" customWidth="1"/>
    <col min="11" max="12" width="11.5703125" style="1" customWidth="1"/>
    <col min="13" max="13" width="12.5703125" style="1" customWidth="1"/>
    <col min="14" max="14" width="21.140625" style="1" customWidth="1"/>
    <col min="15" max="16384" width="11.5703125" style="1"/>
  </cols>
  <sheetData>
    <row r="1" spans="1:17" ht="25.15" customHeight="1" thickBot="1">
      <c r="A1" s="30" t="s">
        <v>40</v>
      </c>
      <c r="B1" s="30"/>
      <c r="C1" s="30"/>
      <c r="D1" s="30"/>
      <c r="E1" s="30"/>
      <c r="F1" s="30"/>
      <c r="G1" s="30"/>
      <c r="H1" s="31"/>
      <c r="I1"/>
      <c r="J1"/>
      <c r="L1" s="32" t="s">
        <v>0</v>
      </c>
      <c r="M1" s="33" t="s">
        <v>10</v>
      </c>
    </row>
    <row r="2" spans="1:17" ht="26.85" customHeight="1" thickBot="1">
      <c r="A2" s="30"/>
      <c r="B2" s="30"/>
      <c r="C2" s="30"/>
      <c r="D2" s="30"/>
      <c r="E2" s="30"/>
      <c r="F2" s="30"/>
      <c r="G2" s="30"/>
      <c r="H2" s="31"/>
      <c r="I2"/>
      <c r="J2"/>
      <c r="L2" s="785" t="s">
        <v>375</v>
      </c>
      <c r="M2" s="786" t="s">
        <v>406</v>
      </c>
    </row>
    <row r="3" spans="1:17" ht="88.15" customHeight="1" thickBot="1">
      <c r="A3" s="796" t="s">
        <v>1</v>
      </c>
      <c r="B3" s="797" t="s">
        <v>41</v>
      </c>
      <c r="C3" s="797" t="s">
        <v>377</v>
      </c>
      <c r="D3" s="797" t="s">
        <v>340</v>
      </c>
      <c r="E3" s="798" t="s">
        <v>327</v>
      </c>
      <c r="F3" s="798" t="s">
        <v>322</v>
      </c>
      <c r="G3" s="798" t="s">
        <v>366</v>
      </c>
      <c r="H3" s="798" t="s">
        <v>378</v>
      </c>
      <c r="I3" s="798" t="s">
        <v>379</v>
      </c>
      <c r="J3" s="799" t="s">
        <v>344</v>
      </c>
      <c r="K3" s="800" t="s">
        <v>44</v>
      </c>
      <c r="L3" s="800" t="s">
        <v>45</v>
      </c>
      <c r="M3" s="801" t="s">
        <v>46</v>
      </c>
      <c r="N3" s="784" t="s">
        <v>367</v>
      </c>
    </row>
    <row r="4" spans="1:17" ht="28.5" customHeight="1">
      <c r="A4" s="787" t="s">
        <v>9</v>
      </c>
      <c r="B4" s="788" t="s">
        <v>47</v>
      </c>
      <c r="C4" s="789" t="s">
        <v>1314</v>
      </c>
      <c r="D4" s="574" t="s">
        <v>1363</v>
      </c>
      <c r="E4" s="790">
        <v>2011</v>
      </c>
      <c r="F4" s="790">
        <v>613</v>
      </c>
      <c r="G4" s="791">
        <v>613</v>
      </c>
      <c r="H4" s="792">
        <v>613</v>
      </c>
      <c r="I4" s="793">
        <v>100</v>
      </c>
      <c r="J4" s="794" t="s">
        <v>48</v>
      </c>
      <c r="K4" s="465">
        <v>519</v>
      </c>
      <c r="L4" s="795">
        <v>0.84665579119086465</v>
      </c>
      <c r="M4" s="795">
        <v>0.84665579119086465</v>
      </c>
      <c r="N4" s="171" t="s">
        <v>1375</v>
      </c>
    </row>
    <row r="5" spans="1:17" ht="28.5" customHeight="1">
      <c r="A5" s="629" t="s">
        <v>9</v>
      </c>
      <c r="B5" s="628" t="s">
        <v>47</v>
      </c>
      <c r="C5" s="630" t="s">
        <v>1314</v>
      </c>
      <c r="D5" s="415" t="s">
        <v>1363</v>
      </c>
      <c r="E5" s="594">
        <v>2011</v>
      </c>
      <c r="F5" s="594">
        <v>613</v>
      </c>
      <c r="G5" s="247">
        <v>613</v>
      </c>
      <c r="H5" s="244">
        <v>613</v>
      </c>
      <c r="I5" s="245">
        <v>100</v>
      </c>
      <c r="J5" s="620" t="s">
        <v>48</v>
      </c>
      <c r="K5" s="464">
        <v>399</v>
      </c>
      <c r="L5" s="631">
        <v>0.65089722675367045</v>
      </c>
      <c r="M5" s="631">
        <v>0.65089722675367045</v>
      </c>
      <c r="N5" s="171" t="s">
        <v>1376</v>
      </c>
      <c r="P5"/>
    </row>
    <row r="6" spans="1:17" ht="28.5" customHeight="1">
      <c r="A6" s="629" t="s">
        <v>9</v>
      </c>
      <c r="B6" s="628" t="s">
        <v>47</v>
      </c>
      <c r="C6" s="630" t="s">
        <v>1320</v>
      </c>
      <c r="D6" s="415" t="s">
        <v>1364</v>
      </c>
      <c r="E6" s="594">
        <v>2011</v>
      </c>
      <c r="F6" s="594">
        <v>141</v>
      </c>
      <c r="G6" s="247">
        <v>141</v>
      </c>
      <c r="H6" s="244">
        <v>141</v>
      </c>
      <c r="I6" s="245">
        <v>100</v>
      </c>
      <c r="J6" s="620" t="s">
        <v>48</v>
      </c>
      <c r="K6" s="464">
        <v>109</v>
      </c>
      <c r="L6" s="631">
        <v>0.77304964539007093</v>
      </c>
      <c r="M6" s="631">
        <v>0.77304964539007093</v>
      </c>
      <c r="N6" s="171" t="s">
        <v>1375</v>
      </c>
      <c r="Q6"/>
    </row>
    <row r="7" spans="1:17" ht="28.5" customHeight="1">
      <c r="A7" s="629" t="s">
        <v>9</v>
      </c>
      <c r="B7" s="628" t="s">
        <v>47</v>
      </c>
      <c r="C7" s="630" t="s">
        <v>1320</v>
      </c>
      <c r="D7" s="415" t="s">
        <v>1364</v>
      </c>
      <c r="E7" s="594">
        <v>2011</v>
      </c>
      <c r="F7" s="594">
        <v>141</v>
      </c>
      <c r="G7" s="247">
        <v>141</v>
      </c>
      <c r="H7" s="244">
        <v>141</v>
      </c>
      <c r="I7" s="245">
        <v>100</v>
      </c>
      <c r="J7" s="620" t="s">
        <v>48</v>
      </c>
      <c r="K7" s="464">
        <v>91</v>
      </c>
      <c r="L7" s="631">
        <v>0.64539007092198586</v>
      </c>
      <c r="M7" s="631">
        <v>0.64539007092198586</v>
      </c>
      <c r="N7" s="171" t="s">
        <v>1376</v>
      </c>
      <c r="P7"/>
    </row>
    <row r="8" spans="1:17" ht="28.5" customHeight="1">
      <c r="A8" s="629" t="s">
        <v>9</v>
      </c>
      <c r="B8" s="628" t="s">
        <v>47</v>
      </c>
      <c r="C8" s="630" t="s">
        <v>1326</v>
      </c>
      <c r="D8" s="415" t="s">
        <v>1365</v>
      </c>
      <c r="E8" s="594">
        <v>2011</v>
      </c>
      <c r="F8" s="594">
        <v>22</v>
      </c>
      <c r="G8" s="247">
        <v>22</v>
      </c>
      <c r="H8" s="244">
        <v>22</v>
      </c>
      <c r="I8" s="245">
        <v>100</v>
      </c>
      <c r="J8" s="620" t="s">
        <v>48</v>
      </c>
      <c r="K8" s="464">
        <v>15</v>
      </c>
      <c r="L8" s="631">
        <v>0.68181818181818177</v>
      </c>
      <c r="M8" s="631">
        <v>0.68181818181818177</v>
      </c>
      <c r="N8" s="171" t="s">
        <v>1375</v>
      </c>
      <c r="Q8"/>
    </row>
    <row r="9" spans="1:17" ht="28.5" customHeight="1">
      <c r="A9" s="629" t="s">
        <v>9</v>
      </c>
      <c r="B9" s="628" t="s">
        <v>47</v>
      </c>
      <c r="C9" s="630" t="s">
        <v>1326</v>
      </c>
      <c r="D9" s="415" t="s">
        <v>1365</v>
      </c>
      <c r="E9" s="594">
        <v>2011</v>
      </c>
      <c r="F9" s="594">
        <v>22</v>
      </c>
      <c r="G9" s="247">
        <v>22</v>
      </c>
      <c r="H9" s="244">
        <v>22</v>
      </c>
      <c r="I9" s="245">
        <v>100</v>
      </c>
      <c r="J9" s="620" t="s">
        <v>48</v>
      </c>
      <c r="K9" s="464">
        <v>15</v>
      </c>
      <c r="L9" s="631">
        <v>0.68181818181818177</v>
      </c>
      <c r="M9" s="631">
        <v>0.68181818181818177</v>
      </c>
      <c r="N9" s="171" t="s">
        <v>1376</v>
      </c>
      <c r="Q9" t="s">
        <v>1372</v>
      </c>
    </row>
    <row r="10" spans="1:17" ht="28.5" customHeight="1">
      <c r="A10" s="629" t="s">
        <v>9</v>
      </c>
      <c r="B10" s="628" t="s">
        <v>47</v>
      </c>
      <c r="C10" s="630" t="s">
        <v>1331</v>
      </c>
      <c r="D10" s="415" t="s">
        <v>1364</v>
      </c>
      <c r="E10" s="594">
        <v>2011</v>
      </c>
      <c r="F10" s="594">
        <v>80</v>
      </c>
      <c r="G10" s="247">
        <v>80</v>
      </c>
      <c r="H10" s="244">
        <v>80</v>
      </c>
      <c r="I10" s="245">
        <v>100</v>
      </c>
      <c r="J10" s="620" t="s">
        <v>48</v>
      </c>
      <c r="K10" s="464">
        <v>62</v>
      </c>
      <c r="L10" s="631">
        <v>0.77500000000000002</v>
      </c>
      <c r="M10" s="631">
        <v>0.77500000000000002</v>
      </c>
      <c r="N10" s="171" t="s">
        <v>1375</v>
      </c>
      <c r="Q10"/>
    </row>
    <row r="11" spans="1:17" ht="28.5" customHeight="1">
      <c r="A11" s="629" t="s">
        <v>9</v>
      </c>
      <c r="B11" s="628" t="s">
        <v>47</v>
      </c>
      <c r="C11" s="630" t="s">
        <v>1331</v>
      </c>
      <c r="D11" s="415" t="s">
        <v>1364</v>
      </c>
      <c r="E11" s="594">
        <v>2011</v>
      </c>
      <c r="F11" s="594">
        <v>80</v>
      </c>
      <c r="G11" s="247">
        <v>80</v>
      </c>
      <c r="H11" s="244">
        <v>80</v>
      </c>
      <c r="I11" s="245">
        <v>100</v>
      </c>
      <c r="J11" s="620" t="s">
        <v>48</v>
      </c>
      <c r="K11" s="464">
        <v>58</v>
      </c>
      <c r="L11" s="631">
        <v>0.72499999999999998</v>
      </c>
      <c r="M11" s="631">
        <v>0.72499999999999998</v>
      </c>
      <c r="N11" s="171" t="s">
        <v>1376</v>
      </c>
      <c r="Q11" t="s">
        <v>1372</v>
      </c>
    </row>
    <row r="12" spans="1:17" ht="28.5" customHeight="1">
      <c r="A12" s="629" t="s">
        <v>9</v>
      </c>
      <c r="B12" s="628" t="s">
        <v>47</v>
      </c>
      <c r="C12" s="630" t="s">
        <v>1339</v>
      </c>
      <c r="D12" s="415" t="s">
        <v>1365</v>
      </c>
      <c r="E12" s="594">
        <v>2011</v>
      </c>
      <c r="F12" s="594">
        <v>82</v>
      </c>
      <c r="G12" s="247">
        <v>82</v>
      </c>
      <c r="H12" s="244">
        <v>82</v>
      </c>
      <c r="I12" s="245">
        <v>100</v>
      </c>
      <c r="J12" s="620" t="s">
        <v>48</v>
      </c>
      <c r="K12" s="464">
        <v>67</v>
      </c>
      <c r="L12" s="631">
        <v>0.81707317073170727</v>
      </c>
      <c r="M12" s="631">
        <v>0.81707317073170727</v>
      </c>
      <c r="N12" s="171" t="s">
        <v>1375</v>
      </c>
      <c r="Q12"/>
    </row>
    <row r="13" spans="1:17" ht="28.5" customHeight="1">
      <c r="A13" s="629" t="s">
        <v>9</v>
      </c>
      <c r="B13" s="628" t="s">
        <v>47</v>
      </c>
      <c r="C13" s="630" t="s">
        <v>1339</v>
      </c>
      <c r="D13" s="415" t="s">
        <v>1365</v>
      </c>
      <c r="E13" s="594">
        <v>2011</v>
      </c>
      <c r="F13" s="594">
        <v>82</v>
      </c>
      <c r="G13" s="247">
        <v>82</v>
      </c>
      <c r="H13" s="244">
        <v>82</v>
      </c>
      <c r="I13" s="245">
        <v>100</v>
      </c>
      <c r="J13" s="620" t="s">
        <v>48</v>
      </c>
      <c r="K13" s="464">
        <v>66</v>
      </c>
      <c r="L13" s="631">
        <v>0.80487804878048785</v>
      </c>
      <c r="M13" s="631">
        <v>0.80487804878048785</v>
      </c>
      <c r="N13" s="171" t="s">
        <v>1376</v>
      </c>
      <c r="Q13" t="s">
        <v>1372</v>
      </c>
    </row>
    <row r="14" spans="1:17" ht="28.5" customHeight="1">
      <c r="A14" s="629" t="s">
        <v>9</v>
      </c>
      <c r="B14" s="628" t="s">
        <v>47</v>
      </c>
      <c r="C14" s="630" t="s">
        <v>1343</v>
      </c>
      <c r="D14" s="415" t="s">
        <v>1367</v>
      </c>
      <c r="E14" s="594">
        <v>2011</v>
      </c>
      <c r="F14" s="594">
        <v>44</v>
      </c>
      <c r="G14" s="247">
        <v>44</v>
      </c>
      <c r="H14" s="244">
        <v>44</v>
      </c>
      <c r="I14" s="245">
        <v>100</v>
      </c>
      <c r="J14" s="620" t="s">
        <v>48</v>
      </c>
      <c r="K14" s="464">
        <v>37</v>
      </c>
      <c r="L14" s="631">
        <v>0.84090909090909094</v>
      </c>
      <c r="M14" s="631">
        <v>0.84090909090909094</v>
      </c>
      <c r="N14" s="171" t="s">
        <v>1375</v>
      </c>
      <c r="Q14"/>
    </row>
    <row r="15" spans="1:17" ht="28.5" customHeight="1">
      <c r="A15" s="629" t="s">
        <v>9</v>
      </c>
      <c r="B15" s="628" t="s">
        <v>47</v>
      </c>
      <c r="C15" s="630" t="s">
        <v>1343</v>
      </c>
      <c r="D15" s="415" t="s">
        <v>1367</v>
      </c>
      <c r="E15" s="594">
        <v>2011</v>
      </c>
      <c r="F15" s="594">
        <v>44</v>
      </c>
      <c r="G15" s="247">
        <v>44</v>
      </c>
      <c r="H15" s="244">
        <v>44</v>
      </c>
      <c r="I15" s="245">
        <v>100</v>
      </c>
      <c r="J15" s="620" t="s">
        <v>48</v>
      </c>
      <c r="K15" s="464">
        <v>37</v>
      </c>
      <c r="L15" s="631">
        <v>0.84090909090909094</v>
      </c>
      <c r="M15" s="631">
        <v>0.84090909090909094</v>
      </c>
      <c r="N15" s="171" t="s">
        <v>1376</v>
      </c>
      <c r="Q15"/>
    </row>
    <row r="16" spans="1:17" ht="28.5" customHeight="1">
      <c r="A16" s="629" t="s">
        <v>9</v>
      </c>
      <c r="B16" s="628" t="s">
        <v>47</v>
      </c>
      <c r="C16" s="630" t="s">
        <v>1346</v>
      </c>
      <c r="D16" s="415" t="s">
        <v>1368</v>
      </c>
      <c r="E16" s="594">
        <v>2011</v>
      </c>
      <c r="F16" s="594">
        <v>49</v>
      </c>
      <c r="G16" s="247">
        <v>49</v>
      </c>
      <c r="H16" s="244">
        <v>49</v>
      </c>
      <c r="I16" s="245">
        <v>100</v>
      </c>
      <c r="J16" s="620" t="s">
        <v>48</v>
      </c>
      <c r="K16" s="464">
        <v>43</v>
      </c>
      <c r="L16" s="631">
        <v>0.87755102040816324</v>
      </c>
      <c r="M16" s="631">
        <v>0.87755102040816324</v>
      </c>
      <c r="N16" s="171" t="s">
        <v>1375</v>
      </c>
      <c r="Q16"/>
    </row>
    <row r="17" spans="1:17" ht="28.5" customHeight="1">
      <c r="A17" s="629" t="s">
        <v>9</v>
      </c>
      <c r="B17" s="628" t="s">
        <v>47</v>
      </c>
      <c r="C17" s="630" t="s">
        <v>1346</v>
      </c>
      <c r="D17" s="415" t="s">
        <v>1368</v>
      </c>
      <c r="E17" s="594">
        <v>2011</v>
      </c>
      <c r="F17" s="594">
        <v>49</v>
      </c>
      <c r="G17" s="247">
        <v>49</v>
      </c>
      <c r="H17" s="244">
        <v>49</v>
      </c>
      <c r="I17" s="245">
        <v>100</v>
      </c>
      <c r="J17" s="620" t="s">
        <v>48</v>
      </c>
      <c r="K17" s="464">
        <v>42</v>
      </c>
      <c r="L17" s="631">
        <v>0.8571428571428571</v>
      </c>
      <c r="M17" s="631">
        <v>0.8571428571428571</v>
      </c>
      <c r="N17" s="621" t="s">
        <v>1376</v>
      </c>
      <c r="Q17"/>
    </row>
    <row r="18" spans="1:17" ht="28.5" customHeight="1">
      <c r="A18" s="629" t="s">
        <v>9</v>
      </c>
      <c r="B18" s="628" t="s">
        <v>47</v>
      </c>
      <c r="C18" s="630" t="s">
        <v>1352</v>
      </c>
      <c r="D18" s="415" t="s">
        <v>1363</v>
      </c>
      <c r="E18" s="594">
        <v>2011</v>
      </c>
      <c r="F18" s="594">
        <v>281</v>
      </c>
      <c r="G18" s="247">
        <v>281</v>
      </c>
      <c r="H18" s="244">
        <v>0</v>
      </c>
      <c r="I18" s="245">
        <v>0</v>
      </c>
      <c r="J18" s="622" t="s">
        <v>1156</v>
      </c>
      <c r="K18" s="632" t="s">
        <v>1156</v>
      </c>
      <c r="L18" s="632" t="s">
        <v>1156</v>
      </c>
      <c r="M18" s="632" t="s">
        <v>1156</v>
      </c>
      <c r="N18" s="623" t="s">
        <v>1156</v>
      </c>
    </row>
    <row r="19" spans="1:17" ht="28.5" customHeight="1">
      <c r="A19" s="629" t="s">
        <v>9</v>
      </c>
      <c r="B19" s="628" t="s">
        <v>47</v>
      </c>
      <c r="C19" s="630" t="s">
        <v>1352</v>
      </c>
      <c r="D19" s="415" t="s">
        <v>1363</v>
      </c>
      <c r="E19" s="594">
        <v>2011</v>
      </c>
      <c r="F19" s="594">
        <v>281</v>
      </c>
      <c r="G19" s="247">
        <v>281</v>
      </c>
      <c r="H19" s="244">
        <v>0</v>
      </c>
      <c r="I19" s="245">
        <v>0</v>
      </c>
      <c r="J19" s="622" t="s">
        <v>1156</v>
      </c>
      <c r="K19" s="632" t="s">
        <v>1156</v>
      </c>
      <c r="L19" s="632" t="s">
        <v>1156</v>
      </c>
      <c r="M19" s="632" t="s">
        <v>1156</v>
      </c>
      <c r="N19" s="624" t="s">
        <v>1156</v>
      </c>
    </row>
    <row r="20" spans="1:17" ht="28.5" customHeight="1">
      <c r="A20" s="629" t="s">
        <v>9</v>
      </c>
      <c r="B20" s="628" t="s">
        <v>47</v>
      </c>
      <c r="C20" s="630" t="s">
        <v>1354</v>
      </c>
      <c r="D20" s="415" t="s">
        <v>1364</v>
      </c>
      <c r="E20" s="594">
        <v>2011</v>
      </c>
      <c r="F20" s="594">
        <v>33</v>
      </c>
      <c r="G20" s="247">
        <v>33</v>
      </c>
      <c r="H20" s="244">
        <v>0</v>
      </c>
      <c r="I20" s="245">
        <v>0</v>
      </c>
      <c r="J20" s="622" t="s">
        <v>1156</v>
      </c>
      <c r="K20" s="632" t="s">
        <v>1156</v>
      </c>
      <c r="L20" s="632" t="s">
        <v>1156</v>
      </c>
      <c r="M20" s="632" t="s">
        <v>1156</v>
      </c>
      <c r="N20" s="624" t="s">
        <v>1156</v>
      </c>
    </row>
    <row r="21" spans="1:17" ht="28.5" customHeight="1">
      <c r="A21" s="629" t="s">
        <v>9</v>
      </c>
      <c r="B21" s="628" t="s">
        <v>47</v>
      </c>
      <c r="C21" s="630" t="s">
        <v>1354</v>
      </c>
      <c r="D21" s="415" t="s">
        <v>1364</v>
      </c>
      <c r="E21" s="594">
        <v>2011</v>
      </c>
      <c r="F21" s="594">
        <v>33</v>
      </c>
      <c r="G21" s="247">
        <v>33</v>
      </c>
      <c r="H21" s="244">
        <v>0</v>
      </c>
      <c r="I21" s="245">
        <v>0</v>
      </c>
      <c r="J21" s="622" t="s">
        <v>1156</v>
      </c>
      <c r="K21" s="632" t="s">
        <v>1156</v>
      </c>
      <c r="L21" s="632" t="s">
        <v>1156</v>
      </c>
      <c r="M21" s="632" t="s">
        <v>1156</v>
      </c>
      <c r="N21" s="624" t="s">
        <v>1156</v>
      </c>
    </row>
    <row r="22" spans="1:17" ht="28.5" customHeight="1">
      <c r="A22" s="629" t="s">
        <v>9</v>
      </c>
      <c r="B22" s="628" t="s">
        <v>47</v>
      </c>
      <c r="C22" s="630" t="s">
        <v>1356</v>
      </c>
      <c r="D22" s="415" t="s">
        <v>1365</v>
      </c>
      <c r="E22" s="594">
        <v>2011</v>
      </c>
      <c r="F22" s="594">
        <v>14</v>
      </c>
      <c r="G22" s="247">
        <v>14</v>
      </c>
      <c r="H22" s="244">
        <v>0</v>
      </c>
      <c r="I22" s="245">
        <v>0</v>
      </c>
      <c r="J22" s="622" t="s">
        <v>1156</v>
      </c>
      <c r="K22" s="632" t="s">
        <v>1156</v>
      </c>
      <c r="L22" s="632" t="s">
        <v>1156</v>
      </c>
      <c r="M22" s="632" t="s">
        <v>1156</v>
      </c>
      <c r="N22" s="624" t="s">
        <v>1156</v>
      </c>
    </row>
    <row r="23" spans="1:17" ht="28.5" customHeight="1">
      <c r="A23" s="629" t="s">
        <v>9</v>
      </c>
      <c r="B23" s="628" t="s">
        <v>47</v>
      </c>
      <c r="C23" s="630" t="s">
        <v>1356</v>
      </c>
      <c r="D23" s="415" t="s">
        <v>1365</v>
      </c>
      <c r="E23" s="594">
        <v>2011</v>
      </c>
      <c r="F23" s="594">
        <v>14</v>
      </c>
      <c r="G23" s="247">
        <v>14</v>
      </c>
      <c r="H23" s="244">
        <v>0</v>
      </c>
      <c r="I23" s="245">
        <v>0</v>
      </c>
      <c r="J23" s="622" t="s">
        <v>1156</v>
      </c>
      <c r="K23" s="632" t="s">
        <v>1156</v>
      </c>
      <c r="L23" s="632" t="s">
        <v>1156</v>
      </c>
      <c r="M23" s="632" t="s">
        <v>1156</v>
      </c>
      <c r="N23" s="625" t="s">
        <v>1156</v>
      </c>
    </row>
    <row r="24" spans="1:17">
      <c r="A24" s="626" t="s">
        <v>407</v>
      </c>
      <c r="B24"/>
      <c r="C24" s="627"/>
    </row>
    <row r="25" spans="1:17">
      <c r="A25" s="38" t="s">
        <v>51</v>
      </c>
      <c r="B25"/>
      <c r="C25" s="246"/>
    </row>
    <row r="26" spans="1:17">
      <c r="A26" s="38" t="s">
        <v>408</v>
      </c>
      <c r="B26"/>
      <c r="C26" s="246"/>
    </row>
    <row r="27" spans="1:17">
      <c r="A27" s="38" t="s">
        <v>409</v>
      </c>
      <c r="B27"/>
      <c r="C27" s="246"/>
    </row>
    <row r="28" spans="1:17">
      <c r="A28" s="38"/>
      <c r="B28"/>
      <c r="C28" s="246"/>
    </row>
    <row r="29" spans="1:17">
      <c r="A29" s="1" t="s">
        <v>410</v>
      </c>
      <c r="B29"/>
    </row>
    <row r="30" spans="1:17">
      <c r="A30" s="1" t="s">
        <v>411</v>
      </c>
      <c r="B30"/>
    </row>
    <row r="31" spans="1:17">
      <c r="A31" s="1" t="s">
        <v>412</v>
      </c>
      <c r="B31"/>
    </row>
    <row r="33" spans="2:3">
      <c r="B33" s="31"/>
      <c r="C33" s="31"/>
    </row>
    <row r="34" spans="2:3">
      <c r="B34" s="31"/>
      <c r="C34" s="62"/>
    </row>
    <row r="35" spans="2:3">
      <c r="B35" s="31"/>
      <c r="C35" s="62"/>
    </row>
    <row r="36" spans="2:3">
      <c r="B36" s="31"/>
      <c r="C36" s="62"/>
    </row>
    <row r="37" spans="2:3">
      <c r="B37" s="31"/>
      <c r="C37" s="62"/>
    </row>
    <row r="38" spans="2:3">
      <c r="B38" s="31"/>
      <c r="C38" s="62"/>
    </row>
    <row r="39" spans="2:3">
      <c r="B39" s="31"/>
      <c r="C39" s="62"/>
    </row>
    <row r="40" spans="2:3">
      <c r="B40" s="31"/>
      <c r="C40" s="62"/>
    </row>
    <row r="41" spans="2:3">
      <c r="B41" s="31"/>
      <c r="C41" s="62"/>
    </row>
    <row r="42" spans="2:3">
      <c r="B42" s="31"/>
      <c r="C42" s="62"/>
    </row>
    <row r="43" spans="2:3">
      <c r="B43" s="31"/>
      <c r="C43" s="62"/>
    </row>
    <row r="44" spans="2:3">
      <c r="B44" s="31"/>
      <c r="C44" s="31"/>
    </row>
    <row r="45" spans="2:3">
      <c r="B45" s="31"/>
      <c r="C45" s="31"/>
    </row>
  </sheetData>
  <pageMargins left="0.78740157480314965" right="0.78740157480314965" top="1.0629921259842521" bottom="1.0629921259842521" header="0.78740157480314965" footer="0.78740157480314965"/>
  <pageSetup paperSize="9" scale="54"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BreakPreview" topLeftCell="B1" zoomScaleNormal="100" zoomScaleSheetLayoutView="100" workbookViewId="0">
      <selection activeCell="F19" sqref="F19"/>
    </sheetView>
  </sheetViews>
  <sheetFormatPr defaultColWidth="11.42578125" defaultRowHeight="12.75"/>
  <cols>
    <col min="1" max="1" width="6.7109375" style="69" customWidth="1"/>
    <col min="2" max="2" width="44.140625" style="69" customWidth="1"/>
    <col min="3" max="3" width="10.7109375" style="69" customWidth="1"/>
    <col min="4" max="4" width="20.5703125" style="69" customWidth="1"/>
    <col min="5" max="5" width="19.5703125" style="69" customWidth="1"/>
    <col min="6" max="6" width="22.5703125" style="69" customWidth="1"/>
    <col min="7" max="7" width="20.28515625" style="69" customWidth="1"/>
    <col min="8" max="8" width="23.140625" style="69" customWidth="1"/>
    <col min="9" max="9" width="20.5703125" style="69" customWidth="1"/>
    <col min="10" max="16384" width="11.42578125" style="69"/>
  </cols>
  <sheetData>
    <row r="1" spans="1:9" ht="17.45" customHeight="1" thickBot="1">
      <c r="A1" s="30" t="s">
        <v>52</v>
      </c>
      <c r="B1" s="112"/>
      <c r="C1" s="30"/>
      <c r="D1" s="30"/>
      <c r="E1" s="30"/>
      <c r="F1" s="30"/>
      <c r="G1" s="596"/>
      <c r="H1" s="39" t="s">
        <v>0</v>
      </c>
      <c r="I1" s="40" t="s">
        <v>10</v>
      </c>
    </row>
    <row r="2" spans="1:9" ht="18" customHeight="1" thickBot="1">
      <c r="A2" s="597"/>
      <c r="B2" s="34"/>
      <c r="C2" s="34"/>
      <c r="D2" s="34"/>
      <c r="E2" s="34"/>
      <c r="F2" s="34"/>
      <c r="G2" s="598"/>
      <c r="H2" s="599" t="s">
        <v>375</v>
      </c>
      <c r="I2" s="638" t="s">
        <v>406</v>
      </c>
    </row>
    <row r="3" spans="1:9" ht="63" customHeight="1" thickBot="1">
      <c r="A3" s="633" t="s">
        <v>1</v>
      </c>
      <c r="B3" s="633" t="s">
        <v>41</v>
      </c>
      <c r="C3" s="634" t="s">
        <v>327</v>
      </c>
      <c r="D3" s="634" t="s">
        <v>53</v>
      </c>
      <c r="E3" s="634" t="s">
        <v>54</v>
      </c>
      <c r="F3" s="636" t="s">
        <v>55</v>
      </c>
      <c r="G3" s="593" t="s">
        <v>56</v>
      </c>
      <c r="H3" s="593" t="s">
        <v>57</v>
      </c>
      <c r="I3" s="495" t="s">
        <v>58</v>
      </c>
    </row>
    <row r="4" spans="1:9" ht="22.9" customHeight="1">
      <c r="A4" s="415" t="s">
        <v>9</v>
      </c>
      <c r="B4" s="452" t="s">
        <v>47</v>
      </c>
      <c r="C4" s="452">
        <v>2011</v>
      </c>
      <c r="D4" s="592" t="s">
        <v>1314</v>
      </c>
      <c r="E4" s="592">
        <v>607</v>
      </c>
      <c r="F4" s="507">
        <v>613</v>
      </c>
      <c r="G4" s="22" t="s">
        <v>1315</v>
      </c>
      <c r="H4" s="8">
        <v>229</v>
      </c>
      <c r="I4" s="464">
        <v>236</v>
      </c>
    </row>
    <row r="5" spans="1:9" ht="22.9" customHeight="1">
      <c r="A5" s="415" t="s">
        <v>9</v>
      </c>
      <c r="B5" s="452" t="s">
        <v>47</v>
      </c>
      <c r="C5" s="452">
        <v>2011</v>
      </c>
      <c r="D5" s="592" t="s">
        <v>1314</v>
      </c>
      <c r="E5" s="592">
        <v>607</v>
      </c>
      <c r="F5" s="507">
        <v>613</v>
      </c>
      <c r="G5" s="639" t="s">
        <v>1316</v>
      </c>
      <c r="H5" s="592">
        <v>321</v>
      </c>
      <c r="I5" s="637">
        <v>331</v>
      </c>
    </row>
    <row r="6" spans="1:9" ht="22.9" customHeight="1">
      <c r="A6" s="415" t="s">
        <v>9</v>
      </c>
      <c r="B6" s="452" t="s">
        <v>47</v>
      </c>
      <c r="C6" s="452">
        <v>2011</v>
      </c>
      <c r="D6" s="592" t="s">
        <v>1314</v>
      </c>
      <c r="E6" s="592">
        <v>607</v>
      </c>
      <c r="F6" s="507">
        <v>613</v>
      </c>
      <c r="G6" s="22" t="s">
        <v>1317</v>
      </c>
      <c r="H6" s="8">
        <v>23</v>
      </c>
      <c r="I6" s="464">
        <v>18</v>
      </c>
    </row>
    <row r="7" spans="1:9" ht="22.9" customHeight="1">
      <c r="A7" s="415" t="s">
        <v>9</v>
      </c>
      <c r="B7" s="452" t="s">
        <v>47</v>
      </c>
      <c r="C7" s="452">
        <v>2011</v>
      </c>
      <c r="D7" s="592" t="s">
        <v>1314</v>
      </c>
      <c r="E7" s="592">
        <v>607</v>
      </c>
      <c r="F7" s="507">
        <v>613</v>
      </c>
      <c r="G7" s="639" t="s">
        <v>1318</v>
      </c>
      <c r="H7" s="592">
        <v>1</v>
      </c>
      <c r="I7" s="637">
        <v>0</v>
      </c>
    </row>
    <row r="8" spans="1:9" ht="22.9" customHeight="1">
      <c r="A8" s="415" t="s">
        <v>9</v>
      </c>
      <c r="B8" s="452" t="s">
        <v>47</v>
      </c>
      <c r="C8" s="452">
        <v>2011</v>
      </c>
      <c r="D8" s="592" t="s">
        <v>1314</v>
      </c>
      <c r="E8" s="592">
        <v>607</v>
      </c>
      <c r="F8" s="507">
        <v>613</v>
      </c>
      <c r="G8" s="22" t="s">
        <v>1319</v>
      </c>
      <c r="H8" s="8">
        <v>33</v>
      </c>
      <c r="I8" s="464">
        <v>28</v>
      </c>
    </row>
    <row r="9" spans="1:9" ht="22.9" customHeight="1">
      <c r="A9" s="415" t="s">
        <v>9</v>
      </c>
      <c r="B9" s="452" t="s">
        <v>47</v>
      </c>
      <c r="C9" s="452">
        <v>2011</v>
      </c>
      <c r="D9" s="592" t="s">
        <v>1320</v>
      </c>
      <c r="E9" s="592">
        <v>147</v>
      </c>
      <c r="F9" s="507">
        <v>141</v>
      </c>
      <c r="G9" s="639" t="s">
        <v>1321</v>
      </c>
      <c r="H9" s="592">
        <v>91</v>
      </c>
      <c r="I9" s="637">
        <v>90</v>
      </c>
    </row>
    <row r="10" spans="1:9" ht="22.9" customHeight="1">
      <c r="A10" s="415" t="s">
        <v>9</v>
      </c>
      <c r="B10" s="452" t="s">
        <v>47</v>
      </c>
      <c r="C10" s="452">
        <v>2011</v>
      </c>
      <c r="D10" s="592" t="s">
        <v>1320</v>
      </c>
      <c r="E10" s="592">
        <v>147</v>
      </c>
      <c r="F10" s="507">
        <v>141</v>
      </c>
      <c r="G10" s="639" t="s">
        <v>1322</v>
      </c>
      <c r="H10" s="592">
        <v>33</v>
      </c>
      <c r="I10" s="637">
        <v>28</v>
      </c>
    </row>
    <row r="11" spans="1:9" ht="22.9" customHeight="1">
      <c r="A11" s="415" t="s">
        <v>9</v>
      </c>
      <c r="B11" s="452" t="s">
        <v>47</v>
      </c>
      <c r="C11" s="452">
        <v>2011</v>
      </c>
      <c r="D11" s="592" t="s">
        <v>1320</v>
      </c>
      <c r="E11" s="592">
        <v>147</v>
      </c>
      <c r="F11" s="507">
        <v>141</v>
      </c>
      <c r="G11" s="22" t="s">
        <v>1323</v>
      </c>
      <c r="H11" s="8">
        <v>15</v>
      </c>
      <c r="I11" s="464">
        <v>21</v>
      </c>
    </row>
    <row r="12" spans="1:9" ht="22.9" customHeight="1">
      <c r="A12" s="415" t="s">
        <v>9</v>
      </c>
      <c r="B12" s="452" t="s">
        <v>47</v>
      </c>
      <c r="C12" s="452">
        <v>2011</v>
      </c>
      <c r="D12" s="592" t="s">
        <v>1320</v>
      </c>
      <c r="E12" s="592">
        <v>147</v>
      </c>
      <c r="F12" s="507">
        <v>141</v>
      </c>
      <c r="G12" s="639" t="s">
        <v>1324</v>
      </c>
      <c r="H12" s="592">
        <v>1</v>
      </c>
      <c r="I12" s="637">
        <v>0</v>
      </c>
    </row>
    <row r="13" spans="1:9" ht="22.9" customHeight="1">
      <c r="A13" s="415" t="s">
        <v>9</v>
      </c>
      <c r="B13" s="452" t="s">
        <v>47</v>
      </c>
      <c r="C13" s="452">
        <v>2011</v>
      </c>
      <c r="D13" s="592" t="s">
        <v>1320</v>
      </c>
      <c r="E13" s="592">
        <v>147</v>
      </c>
      <c r="F13" s="507">
        <v>141</v>
      </c>
      <c r="G13" s="22" t="s">
        <v>1325</v>
      </c>
      <c r="H13" s="8">
        <v>7</v>
      </c>
      <c r="I13" s="464">
        <v>2</v>
      </c>
    </row>
    <row r="14" spans="1:9" ht="22.9" customHeight="1">
      <c r="A14" s="415" t="s">
        <v>9</v>
      </c>
      <c r="B14" s="452" t="s">
        <v>47</v>
      </c>
      <c r="C14" s="452">
        <v>2011</v>
      </c>
      <c r="D14" s="592" t="s">
        <v>1326</v>
      </c>
      <c r="E14" s="592">
        <v>20</v>
      </c>
      <c r="F14" s="507">
        <v>22</v>
      </c>
      <c r="G14" s="22" t="s">
        <v>1327</v>
      </c>
      <c r="H14" s="60">
        <v>13</v>
      </c>
      <c r="I14" s="464">
        <v>13</v>
      </c>
    </row>
    <row r="15" spans="1:9" ht="22.9" customHeight="1">
      <c r="A15" s="415" t="s">
        <v>9</v>
      </c>
      <c r="B15" s="452" t="s">
        <v>47</v>
      </c>
      <c r="C15" s="452">
        <v>2011</v>
      </c>
      <c r="D15" s="592" t="s">
        <v>1326</v>
      </c>
      <c r="E15" s="592">
        <v>20</v>
      </c>
      <c r="F15" s="507">
        <v>22</v>
      </c>
      <c r="G15" s="22" t="s">
        <v>1328</v>
      </c>
      <c r="H15" s="60">
        <v>3</v>
      </c>
      <c r="I15" s="464">
        <v>4</v>
      </c>
    </row>
    <row r="16" spans="1:9" ht="22.9" customHeight="1">
      <c r="A16" s="415" t="s">
        <v>9</v>
      </c>
      <c r="B16" s="452" t="s">
        <v>47</v>
      </c>
      <c r="C16" s="452">
        <v>2011</v>
      </c>
      <c r="D16" s="592" t="s">
        <v>1326</v>
      </c>
      <c r="E16" s="592">
        <v>20</v>
      </c>
      <c r="F16" s="507">
        <v>22</v>
      </c>
      <c r="G16" s="22" t="s">
        <v>1329</v>
      </c>
      <c r="H16" s="60">
        <v>4</v>
      </c>
      <c r="I16" s="464">
        <v>4</v>
      </c>
    </row>
    <row r="17" spans="1:9" ht="22.9" customHeight="1">
      <c r="A17" s="415" t="s">
        <v>9</v>
      </c>
      <c r="B17" s="452" t="s">
        <v>47</v>
      </c>
      <c r="C17" s="452">
        <v>2011</v>
      </c>
      <c r="D17" s="592" t="s">
        <v>1326</v>
      </c>
      <c r="E17" s="592">
        <v>20</v>
      </c>
      <c r="F17" s="507">
        <v>22</v>
      </c>
      <c r="G17" s="22" t="s">
        <v>1330</v>
      </c>
      <c r="H17" s="60">
        <v>0</v>
      </c>
      <c r="I17" s="464">
        <v>1</v>
      </c>
    </row>
    <row r="18" spans="1:9" ht="22.9" customHeight="1">
      <c r="A18" s="415" t="s">
        <v>9</v>
      </c>
      <c r="B18" s="452" t="s">
        <v>47</v>
      </c>
      <c r="C18" s="452">
        <v>2011</v>
      </c>
      <c r="D18" s="592" t="s">
        <v>1331</v>
      </c>
      <c r="E18" s="592">
        <v>77</v>
      </c>
      <c r="F18" s="507">
        <v>80</v>
      </c>
      <c r="G18" s="22" t="s">
        <v>1332</v>
      </c>
      <c r="H18" s="60">
        <v>0</v>
      </c>
      <c r="I18" s="464">
        <v>1</v>
      </c>
    </row>
    <row r="19" spans="1:9" ht="22.9" customHeight="1">
      <c r="A19" s="415" t="s">
        <v>9</v>
      </c>
      <c r="B19" s="452" t="s">
        <v>47</v>
      </c>
      <c r="C19" s="452">
        <v>2011</v>
      </c>
      <c r="D19" s="592" t="s">
        <v>1331</v>
      </c>
      <c r="E19" s="592">
        <v>77</v>
      </c>
      <c r="F19" s="507">
        <v>80</v>
      </c>
      <c r="G19" s="22" t="s">
        <v>1333</v>
      </c>
      <c r="H19" s="60">
        <v>22</v>
      </c>
      <c r="I19" s="464">
        <v>21</v>
      </c>
    </row>
    <row r="20" spans="1:9" ht="22.9" customHeight="1">
      <c r="A20" s="415" t="s">
        <v>9</v>
      </c>
      <c r="B20" s="452" t="s">
        <v>47</v>
      </c>
      <c r="C20" s="452">
        <v>2011</v>
      </c>
      <c r="D20" s="592" t="s">
        <v>1331</v>
      </c>
      <c r="E20" s="592">
        <v>77</v>
      </c>
      <c r="F20" s="507">
        <v>80</v>
      </c>
      <c r="G20" s="22" t="s">
        <v>1334</v>
      </c>
      <c r="H20" s="60">
        <v>49</v>
      </c>
      <c r="I20" s="464">
        <v>48</v>
      </c>
    </row>
    <row r="21" spans="1:9" ht="22.9" customHeight="1">
      <c r="A21" s="415" t="s">
        <v>9</v>
      </c>
      <c r="B21" s="452" t="s">
        <v>47</v>
      </c>
      <c r="C21" s="452">
        <v>2011</v>
      </c>
      <c r="D21" s="592" t="s">
        <v>1331</v>
      </c>
      <c r="E21" s="592">
        <v>77</v>
      </c>
      <c r="F21" s="507">
        <v>80</v>
      </c>
      <c r="G21" s="22" t="s">
        <v>1335</v>
      </c>
      <c r="H21" s="60">
        <v>2</v>
      </c>
      <c r="I21" s="464">
        <v>5</v>
      </c>
    </row>
    <row r="22" spans="1:9" ht="22.9" customHeight="1">
      <c r="A22" s="415" t="s">
        <v>9</v>
      </c>
      <c r="B22" s="452" t="s">
        <v>47</v>
      </c>
      <c r="C22" s="452">
        <v>2011</v>
      </c>
      <c r="D22" s="592" t="s">
        <v>1331</v>
      </c>
      <c r="E22" s="592">
        <v>77</v>
      </c>
      <c r="F22" s="507">
        <v>80</v>
      </c>
      <c r="G22" s="22" t="s">
        <v>1336</v>
      </c>
      <c r="H22" s="60">
        <v>2</v>
      </c>
      <c r="I22" s="464">
        <v>2</v>
      </c>
    </row>
    <row r="23" spans="1:9" ht="22.9" customHeight="1">
      <c r="A23" s="415" t="s">
        <v>9</v>
      </c>
      <c r="B23" s="452" t="s">
        <v>47</v>
      </c>
      <c r="C23" s="452">
        <v>2011</v>
      </c>
      <c r="D23" s="592" t="s">
        <v>1331</v>
      </c>
      <c r="E23" s="592">
        <v>77</v>
      </c>
      <c r="F23" s="507">
        <v>80</v>
      </c>
      <c r="G23" s="22" t="s">
        <v>1337</v>
      </c>
      <c r="H23" s="60">
        <v>1</v>
      </c>
      <c r="I23" s="464">
        <v>2</v>
      </c>
    </row>
    <row r="24" spans="1:9" ht="22.9" customHeight="1">
      <c r="A24" s="415" t="s">
        <v>9</v>
      </c>
      <c r="B24" s="452" t="s">
        <v>47</v>
      </c>
      <c r="C24" s="452">
        <v>2011</v>
      </c>
      <c r="D24" s="592" t="s">
        <v>1331</v>
      </c>
      <c r="E24" s="592">
        <v>77</v>
      </c>
      <c r="F24" s="507">
        <v>80</v>
      </c>
      <c r="G24" s="22" t="s">
        <v>1338</v>
      </c>
      <c r="H24" s="60">
        <v>1</v>
      </c>
      <c r="I24" s="464">
        <v>1</v>
      </c>
    </row>
    <row r="25" spans="1:9" ht="22.9" customHeight="1">
      <c r="A25" s="415" t="s">
        <v>9</v>
      </c>
      <c r="B25" s="452" t="s">
        <v>47</v>
      </c>
      <c r="C25" s="452">
        <v>2011</v>
      </c>
      <c r="D25" s="592" t="s">
        <v>1339</v>
      </c>
      <c r="E25" s="592">
        <v>76</v>
      </c>
      <c r="F25" s="507">
        <v>82</v>
      </c>
      <c r="G25" s="22" t="s">
        <v>1340</v>
      </c>
      <c r="H25" s="60">
        <v>74</v>
      </c>
      <c r="I25" s="464">
        <v>80</v>
      </c>
    </row>
    <row r="26" spans="1:9" ht="22.9" customHeight="1">
      <c r="A26" s="415" t="s">
        <v>9</v>
      </c>
      <c r="B26" s="452" t="s">
        <v>47</v>
      </c>
      <c r="C26" s="452">
        <v>2011</v>
      </c>
      <c r="D26" s="592" t="s">
        <v>1339</v>
      </c>
      <c r="E26" s="592">
        <v>76</v>
      </c>
      <c r="F26" s="507">
        <v>82</v>
      </c>
      <c r="G26" s="22" t="s">
        <v>1341</v>
      </c>
      <c r="H26" s="60">
        <v>1</v>
      </c>
      <c r="I26" s="464">
        <v>0</v>
      </c>
    </row>
    <row r="27" spans="1:9" ht="22.9" customHeight="1">
      <c r="A27" s="415" t="s">
        <v>9</v>
      </c>
      <c r="B27" s="452" t="s">
        <v>47</v>
      </c>
      <c r="C27" s="452">
        <v>2011</v>
      </c>
      <c r="D27" s="592" t="s">
        <v>1339</v>
      </c>
      <c r="E27" s="592">
        <v>76</v>
      </c>
      <c r="F27" s="507">
        <v>82</v>
      </c>
      <c r="G27" s="22" t="s">
        <v>1342</v>
      </c>
      <c r="H27" s="60">
        <v>1</v>
      </c>
      <c r="I27" s="464">
        <v>2</v>
      </c>
    </row>
    <row r="28" spans="1:9" ht="22.9" customHeight="1">
      <c r="A28" s="415" t="s">
        <v>9</v>
      </c>
      <c r="B28" s="452" t="s">
        <v>47</v>
      </c>
      <c r="C28" s="452">
        <v>2011</v>
      </c>
      <c r="D28" s="592" t="s">
        <v>1343</v>
      </c>
      <c r="E28" s="592">
        <v>46</v>
      </c>
      <c r="F28" s="507">
        <v>44</v>
      </c>
      <c r="G28" s="22" t="s">
        <v>1344</v>
      </c>
      <c r="H28" s="60">
        <v>46</v>
      </c>
      <c r="I28" s="464">
        <v>43</v>
      </c>
    </row>
    <row r="29" spans="1:9" ht="22.9" customHeight="1">
      <c r="A29" s="415" t="s">
        <v>9</v>
      </c>
      <c r="B29" s="452" t="s">
        <v>47</v>
      </c>
      <c r="C29" s="452">
        <v>2011</v>
      </c>
      <c r="D29" s="592" t="s">
        <v>1343</v>
      </c>
      <c r="E29" s="592">
        <v>46</v>
      </c>
      <c r="F29" s="507">
        <v>44</v>
      </c>
      <c r="G29" s="22" t="s">
        <v>1345</v>
      </c>
      <c r="H29" s="60">
        <v>0</v>
      </c>
      <c r="I29" s="464">
        <v>1</v>
      </c>
    </row>
    <row r="30" spans="1:9" ht="22.9" customHeight="1">
      <c r="A30" s="415" t="s">
        <v>9</v>
      </c>
      <c r="B30" s="452" t="s">
        <v>47</v>
      </c>
      <c r="C30" s="452">
        <v>2011</v>
      </c>
      <c r="D30" s="592" t="s">
        <v>1346</v>
      </c>
      <c r="E30" s="592">
        <v>45</v>
      </c>
      <c r="F30" s="507">
        <v>49</v>
      </c>
      <c r="G30" s="22" t="s">
        <v>1347</v>
      </c>
      <c r="H30" s="60">
        <v>28</v>
      </c>
      <c r="I30" s="464">
        <v>31</v>
      </c>
    </row>
    <row r="31" spans="1:9" ht="22.9" customHeight="1">
      <c r="A31" s="415" t="s">
        <v>9</v>
      </c>
      <c r="B31" s="452" t="s">
        <v>47</v>
      </c>
      <c r="C31" s="452">
        <v>2011</v>
      </c>
      <c r="D31" s="592" t="s">
        <v>1346</v>
      </c>
      <c r="E31" s="592">
        <v>45</v>
      </c>
      <c r="F31" s="507">
        <v>49</v>
      </c>
      <c r="G31" s="22" t="s">
        <v>1348</v>
      </c>
      <c r="H31" s="60">
        <v>0</v>
      </c>
      <c r="I31" s="464">
        <v>1</v>
      </c>
    </row>
    <row r="32" spans="1:9" ht="22.9" customHeight="1">
      <c r="A32" s="415" t="s">
        <v>9</v>
      </c>
      <c r="B32" s="452" t="s">
        <v>47</v>
      </c>
      <c r="C32" s="452">
        <v>2011</v>
      </c>
      <c r="D32" s="592" t="s">
        <v>1346</v>
      </c>
      <c r="E32" s="592">
        <v>45</v>
      </c>
      <c r="F32" s="507">
        <v>49</v>
      </c>
      <c r="G32" s="22" t="s">
        <v>1349</v>
      </c>
      <c r="H32" s="60">
        <v>1</v>
      </c>
      <c r="I32" s="464">
        <v>1</v>
      </c>
    </row>
    <row r="33" spans="1:9" ht="22.9" customHeight="1">
      <c r="A33" s="415" t="s">
        <v>9</v>
      </c>
      <c r="B33" s="452" t="s">
        <v>47</v>
      </c>
      <c r="C33" s="452">
        <v>2011</v>
      </c>
      <c r="D33" s="592" t="s">
        <v>1346</v>
      </c>
      <c r="E33" s="592">
        <v>45</v>
      </c>
      <c r="F33" s="507">
        <v>49</v>
      </c>
      <c r="G33" s="22" t="s">
        <v>1350</v>
      </c>
      <c r="H33" s="60">
        <v>9</v>
      </c>
      <c r="I33" s="464">
        <v>9</v>
      </c>
    </row>
    <row r="34" spans="1:9" ht="22.9" customHeight="1">
      <c r="A34" s="415" t="s">
        <v>9</v>
      </c>
      <c r="B34" s="452" t="s">
        <v>47</v>
      </c>
      <c r="C34" s="452">
        <v>2011</v>
      </c>
      <c r="D34" s="592" t="s">
        <v>1346</v>
      </c>
      <c r="E34" s="592">
        <v>45</v>
      </c>
      <c r="F34" s="507">
        <v>49</v>
      </c>
      <c r="G34" s="22" t="s">
        <v>1351</v>
      </c>
      <c r="H34" s="60">
        <v>7</v>
      </c>
      <c r="I34" s="464">
        <v>7</v>
      </c>
    </row>
    <row r="35" spans="1:9" ht="22.9" customHeight="1">
      <c r="A35" s="415" t="s">
        <v>9</v>
      </c>
      <c r="B35" s="452" t="s">
        <v>47</v>
      </c>
      <c r="C35" s="452">
        <v>2011</v>
      </c>
      <c r="D35" s="592" t="s">
        <v>1352</v>
      </c>
      <c r="E35" s="592">
        <v>272</v>
      </c>
      <c r="F35" s="507">
        <v>281</v>
      </c>
      <c r="G35" s="22" t="s">
        <v>1353</v>
      </c>
      <c r="H35" s="60">
        <v>272</v>
      </c>
      <c r="I35" s="464">
        <v>281</v>
      </c>
    </row>
    <row r="36" spans="1:9" ht="22.9" customHeight="1">
      <c r="A36" s="415" t="s">
        <v>9</v>
      </c>
      <c r="B36" s="452" t="s">
        <v>47</v>
      </c>
      <c r="C36" s="452">
        <v>2011</v>
      </c>
      <c r="D36" s="592" t="s">
        <v>1354</v>
      </c>
      <c r="E36" s="592">
        <v>25</v>
      </c>
      <c r="F36" s="507">
        <v>33</v>
      </c>
      <c r="G36" s="22" t="s">
        <v>1355</v>
      </c>
      <c r="H36" s="60">
        <v>25</v>
      </c>
      <c r="I36" s="464">
        <v>33</v>
      </c>
    </row>
    <row r="37" spans="1:9" ht="22.9" customHeight="1">
      <c r="A37" s="415" t="s">
        <v>9</v>
      </c>
      <c r="B37" s="452" t="s">
        <v>47</v>
      </c>
      <c r="C37" s="452">
        <v>2011</v>
      </c>
      <c r="D37" s="592" t="s">
        <v>1356</v>
      </c>
      <c r="E37" s="592">
        <v>7</v>
      </c>
      <c r="F37" s="507">
        <v>14</v>
      </c>
      <c r="G37" s="22" t="s">
        <v>1357</v>
      </c>
      <c r="H37" s="60">
        <v>5</v>
      </c>
      <c r="I37" s="464">
        <v>4</v>
      </c>
    </row>
    <row r="38" spans="1:9" ht="22.9" customHeight="1">
      <c r="A38" s="415" t="s">
        <v>9</v>
      </c>
      <c r="B38" s="452" t="s">
        <v>47</v>
      </c>
      <c r="C38" s="452">
        <v>2011</v>
      </c>
      <c r="D38" s="592" t="s">
        <v>1356</v>
      </c>
      <c r="E38" s="592">
        <v>7</v>
      </c>
      <c r="F38" s="507">
        <v>14</v>
      </c>
      <c r="G38" s="22" t="s">
        <v>1358</v>
      </c>
      <c r="H38" s="60">
        <v>1</v>
      </c>
      <c r="I38" s="464">
        <v>3</v>
      </c>
    </row>
    <row r="39" spans="1:9" ht="22.9" customHeight="1">
      <c r="A39" s="415" t="s">
        <v>9</v>
      </c>
      <c r="B39" s="452" t="s">
        <v>47</v>
      </c>
      <c r="C39" s="452">
        <v>2011</v>
      </c>
      <c r="D39" s="592" t="s">
        <v>1356</v>
      </c>
      <c r="E39" s="592">
        <v>7</v>
      </c>
      <c r="F39" s="507">
        <v>14</v>
      </c>
      <c r="G39" s="22" t="s">
        <v>1359</v>
      </c>
      <c r="H39" s="60">
        <v>1</v>
      </c>
      <c r="I39" s="464">
        <v>7</v>
      </c>
    </row>
    <row r="40" spans="1:9">
      <c r="A40" s="635"/>
      <c r="B40" s="635"/>
      <c r="C40" s="635"/>
      <c r="D40" s="635"/>
      <c r="E40" s="635"/>
      <c r="F40" s="635"/>
      <c r="G40" s="7"/>
      <c r="H40" s="600"/>
      <c r="I40" s="7"/>
    </row>
    <row r="41" spans="1:9">
      <c r="A41" s="7"/>
      <c r="B41" s="7"/>
      <c r="C41" s="7"/>
      <c r="D41" s="7"/>
      <c r="E41" s="7"/>
      <c r="F41" s="7"/>
      <c r="G41" s="7"/>
      <c r="H41" s="7"/>
      <c r="I41" s="7"/>
    </row>
    <row r="42" spans="1:9">
      <c r="A42" s="7"/>
      <c r="B42" s="7"/>
      <c r="C42" s="7"/>
      <c r="D42" s="7"/>
      <c r="E42" s="7"/>
      <c r="F42" s="7"/>
      <c r="G42" s="7"/>
      <c r="H42" s="7"/>
      <c r="I42" s="7"/>
    </row>
    <row r="43" spans="1:9">
      <c r="A43" s="7"/>
      <c r="B43" s="7"/>
      <c r="C43" s="7"/>
      <c r="D43" s="7"/>
      <c r="E43" s="7"/>
      <c r="F43" s="7"/>
      <c r="G43" s="7"/>
      <c r="H43" s="7"/>
      <c r="I43" s="7"/>
    </row>
    <row r="44" spans="1:9">
      <c r="A44" s="7"/>
      <c r="B44" s="7"/>
      <c r="C44" s="7"/>
      <c r="D44" s="7"/>
      <c r="E44" s="7"/>
      <c r="F44" s="7"/>
      <c r="G44" s="7"/>
      <c r="H44" s="7"/>
      <c r="I44" s="7"/>
    </row>
    <row r="45" spans="1:9">
      <c r="A45" s="7"/>
      <c r="B45" s="7"/>
      <c r="C45" s="7"/>
      <c r="D45" s="7"/>
      <c r="E45" s="7"/>
      <c r="F45" s="7"/>
      <c r="G45" s="7"/>
      <c r="H45" s="7"/>
      <c r="I45" s="7"/>
    </row>
    <row r="46" spans="1:9">
      <c r="A46" s="7"/>
      <c r="B46" s="7"/>
      <c r="C46" s="7"/>
      <c r="D46" s="7"/>
      <c r="E46" s="7"/>
      <c r="F46" s="7"/>
      <c r="G46" s="7"/>
      <c r="H46" s="7"/>
      <c r="I46" s="7"/>
    </row>
    <row r="47" spans="1:9">
      <c r="A47" s="7"/>
      <c r="B47" s="7"/>
      <c r="C47" s="7"/>
      <c r="D47" s="7"/>
      <c r="E47" s="7"/>
      <c r="F47" s="7"/>
      <c r="G47" s="7"/>
      <c r="H47" s="7"/>
      <c r="I47" s="7"/>
    </row>
    <row r="48" spans="1:9">
      <c r="A48" s="7"/>
      <c r="B48" s="7"/>
      <c r="C48" s="7"/>
      <c r="D48" s="7"/>
      <c r="E48" s="7"/>
      <c r="F48" s="7"/>
      <c r="G48" s="7"/>
      <c r="H48" s="7"/>
      <c r="I48" s="7"/>
    </row>
    <row r="49" spans="1:9">
      <c r="A49" s="7"/>
      <c r="B49" s="7"/>
      <c r="C49" s="7"/>
      <c r="D49" s="7"/>
      <c r="E49" s="7"/>
      <c r="F49" s="7"/>
      <c r="G49" s="7"/>
      <c r="H49" s="7"/>
      <c r="I49" s="7"/>
    </row>
    <row r="50" spans="1:9">
      <c r="A50" s="7"/>
      <c r="B50" s="7"/>
      <c r="C50" s="7"/>
      <c r="D50" s="7"/>
      <c r="E50" s="7"/>
      <c r="F50" s="7"/>
      <c r="G50" s="7"/>
      <c r="H50" s="7"/>
      <c r="I50" s="7"/>
    </row>
    <row r="51" spans="1:9">
      <c r="A51" s="7"/>
      <c r="B51" s="7"/>
      <c r="C51" s="7"/>
      <c r="D51" s="7"/>
      <c r="E51" s="7"/>
      <c r="F51" s="7"/>
      <c r="G51" s="7"/>
      <c r="H51" s="7"/>
      <c r="I51" s="7"/>
    </row>
    <row r="52" spans="1:9">
      <c r="A52" s="7"/>
      <c r="B52" s="7"/>
      <c r="C52" s="7"/>
      <c r="D52" s="7"/>
      <c r="E52" s="7"/>
      <c r="F52" s="7"/>
      <c r="G52" s="7"/>
      <c r="H52" s="7"/>
      <c r="I52" s="7"/>
    </row>
    <row r="53" spans="1:9">
      <c r="A53" s="7"/>
      <c r="B53" s="7"/>
      <c r="C53" s="7"/>
      <c r="D53" s="7"/>
      <c r="E53" s="7"/>
      <c r="F53" s="7"/>
      <c r="G53" s="7"/>
      <c r="H53" s="7"/>
      <c r="I53" s="7"/>
    </row>
    <row r="54" spans="1:9">
      <c r="A54" s="7"/>
      <c r="B54" s="7"/>
      <c r="C54" s="7"/>
      <c r="D54" s="7"/>
      <c r="E54" s="7"/>
      <c r="F54" s="7"/>
      <c r="G54" s="7"/>
      <c r="H54" s="7"/>
      <c r="I54" s="7"/>
    </row>
    <row r="55" spans="1:9">
      <c r="A55" s="7"/>
      <c r="B55" s="7"/>
      <c r="C55" s="7"/>
      <c r="D55" s="7"/>
      <c r="E55" s="7"/>
      <c r="F55" s="7"/>
      <c r="G55" s="7"/>
      <c r="H55" s="7"/>
      <c r="I55" s="7"/>
    </row>
    <row r="56" spans="1:9">
      <c r="A56" s="7"/>
      <c r="B56" s="7"/>
      <c r="C56" s="7"/>
      <c r="D56" s="7"/>
      <c r="E56" s="7"/>
      <c r="F56" s="7"/>
      <c r="G56" s="7"/>
      <c r="H56" s="7"/>
      <c r="I56" s="7"/>
    </row>
    <row r="57" spans="1:9">
      <c r="A57" s="7"/>
      <c r="B57" s="7"/>
      <c r="C57" s="7"/>
      <c r="D57" s="7"/>
      <c r="E57" s="7"/>
      <c r="F57" s="7"/>
      <c r="G57" s="7"/>
      <c r="H57" s="7"/>
      <c r="I57" s="7"/>
    </row>
    <row r="58" spans="1:9">
      <c r="A58" s="7"/>
      <c r="B58" s="7"/>
      <c r="C58" s="7"/>
      <c r="D58" s="7"/>
      <c r="E58" s="7"/>
      <c r="F58" s="7"/>
      <c r="G58" s="7"/>
      <c r="H58" s="7"/>
      <c r="I58" s="7"/>
    </row>
    <row r="59" spans="1:9">
      <c r="A59" s="7"/>
      <c r="B59" s="7"/>
      <c r="C59" s="7"/>
      <c r="D59" s="7"/>
      <c r="E59" s="7"/>
      <c r="F59" s="7"/>
      <c r="G59" s="7"/>
      <c r="H59" s="7"/>
      <c r="I59" s="7"/>
    </row>
    <row r="60" spans="1:9">
      <c r="A60" s="7"/>
      <c r="B60" s="7"/>
      <c r="C60" s="7"/>
      <c r="D60" s="7"/>
      <c r="E60" s="7"/>
      <c r="F60" s="7"/>
      <c r="G60" s="7"/>
      <c r="H60" s="7"/>
      <c r="I60" s="7"/>
    </row>
  </sheetData>
  <phoneticPr fontId="29" type="noConversion"/>
  <pageMargins left="0.70833333333333337" right="0.70833333333333337" top="0.78749999999999998" bottom="0.78749999999999998" header="0.51180555555555551" footer="0.51180555555555551"/>
  <pageSetup paperSize="9" scale="47"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2"/>
  <sheetViews>
    <sheetView topLeftCell="D1" zoomScale="90" zoomScaleNormal="90" zoomScaleSheetLayoutView="100" workbookViewId="0">
      <selection activeCell="H11" sqref="H11"/>
    </sheetView>
  </sheetViews>
  <sheetFormatPr defaultColWidth="11.5703125" defaultRowHeight="12.75"/>
  <cols>
    <col min="1" max="1" width="11.5703125" style="189" customWidth="1"/>
    <col min="2" max="2" width="54.140625" style="189" customWidth="1"/>
    <col min="3" max="3" width="26" style="189" customWidth="1"/>
    <col min="4" max="4" width="43.42578125" style="189" customWidth="1"/>
    <col min="5" max="5" width="10" style="189" customWidth="1"/>
    <col min="6" max="6" width="37.42578125" style="189" customWidth="1"/>
    <col min="7" max="7" width="13.140625" style="189" customWidth="1"/>
    <col min="8" max="8" width="19.28515625" style="189" customWidth="1"/>
    <col min="9" max="9" width="18" style="189" customWidth="1"/>
    <col min="10" max="10" width="15.42578125" style="251" customWidth="1"/>
    <col min="11" max="11" width="17.28515625" style="251" customWidth="1"/>
    <col min="12" max="12" width="16.85546875" style="251" customWidth="1"/>
    <col min="13" max="13" width="11.5703125" style="251"/>
    <col min="14" max="16384" width="11.5703125" style="189"/>
  </cols>
  <sheetData>
    <row r="1" spans="1:13" ht="15.6" customHeight="1" thickBot="1">
      <c r="A1" s="176" t="s">
        <v>59</v>
      </c>
      <c r="B1" s="176"/>
      <c r="C1" s="176"/>
      <c r="D1" s="176"/>
      <c r="E1" s="176"/>
      <c r="F1" s="176"/>
      <c r="G1" s="188"/>
      <c r="H1" s="188"/>
      <c r="I1" s="176"/>
      <c r="L1" s="39" t="s">
        <v>0</v>
      </c>
      <c r="M1" s="40" t="s">
        <v>10</v>
      </c>
    </row>
    <row r="2" spans="1:13" ht="13.9" customHeight="1" thickBot="1">
      <c r="A2" s="177"/>
      <c r="B2" s="177"/>
      <c r="C2" s="177"/>
      <c r="D2" s="177"/>
      <c r="E2" s="177"/>
      <c r="F2" s="177"/>
      <c r="G2" s="204"/>
      <c r="H2" s="191"/>
      <c r="I2" s="177"/>
      <c r="L2" s="579" t="s">
        <v>375</v>
      </c>
      <c r="M2" s="212" t="s">
        <v>406</v>
      </c>
    </row>
    <row r="3" spans="1:13" ht="43.9" customHeight="1" thickBot="1">
      <c r="A3" s="179" t="s">
        <v>1</v>
      </c>
      <c r="B3" s="41" t="s">
        <v>41</v>
      </c>
      <c r="C3" s="179" t="s">
        <v>341</v>
      </c>
      <c r="D3" s="179" t="s">
        <v>62</v>
      </c>
      <c r="E3" s="179" t="s">
        <v>327</v>
      </c>
      <c r="F3" s="179" t="s">
        <v>63</v>
      </c>
      <c r="G3" s="180" t="s">
        <v>342</v>
      </c>
      <c r="H3" s="180" t="s">
        <v>343</v>
      </c>
      <c r="I3" s="179" t="s">
        <v>344</v>
      </c>
      <c r="J3" s="213" t="s">
        <v>368</v>
      </c>
      <c r="K3" s="214" t="s">
        <v>369</v>
      </c>
      <c r="L3" s="215" t="s">
        <v>370</v>
      </c>
      <c r="M3" s="601" t="s">
        <v>346</v>
      </c>
    </row>
    <row r="4" spans="1:13" ht="16.5" customHeight="1">
      <c r="A4" s="416" t="s">
        <v>9</v>
      </c>
      <c r="B4" s="383" t="s">
        <v>47</v>
      </c>
      <c r="C4" s="384" t="s">
        <v>64</v>
      </c>
      <c r="D4" s="383" t="s">
        <v>65</v>
      </c>
      <c r="E4" s="428" t="s">
        <v>273</v>
      </c>
      <c r="F4" s="602" t="s">
        <v>1360</v>
      </c>
      <c r="G4" s="437" t="s">
        <v>67</v>
      </c>
      <c r="H4" s="437" t="s">
        <v>67</v>
      </c>
      <c r="I4" s="386" t="s">
        <v>48</v>
      </c>
      <c r="J4" s="640">
        <v>1</v>
      </c>
      <c r="K4" s="641" t="s">
        <v>1156</v>
      </c>
      <c r="L4" s="507" t="s">
        <v>1156</v>
      </c>
      <c r="M4" s="642" t="s">
        <v>1156</v>
      </c>
    </row>
    <row r="5" spans="1:13" ht="16.5" customHeight="1">
      <c r="A5" s="416" t="s">
        <v>9</v>
      </c>
      <c r="B5" s="383" t="s">
        <v>47</v>
      </c>
      <c r="C5" s="384" t="s">
        <v>64</v>
      </c>
      <c r="D5" s="417" t="s">
        <v>919</v>
      </c>
      <c r="E5" s="428" t="s">
        <v>273</v>
      </c>
      <c r="F5" s="602" t="s">
        <v>1361</v>
      </c>
      <c r="G5" s="437" t="s">
        <v>1362</v>
      </c>
      <c r="H5" s="603" t="s">
        <v>1363</v>
      </c>
      <c r="I5" s="386" t="s">
        <v>48</v>
      </c>
      <c r="J5" s="640">
        <v>1</v>
      </c>
      <c r="K5" s="641" t="s">
        <v>1156</v>
      </c>
      <c r="L5" s="643" t="s">
        <v>1156</v>
      </c>
      <c r="M5" s="642" t="s">
        <v>1156</v>
      </c>
    </row>
    <row r="6" spans="1:13" ht="16.5" customHeight="1">
      <c r="A6" s="416" t="s">
        <v>9</v>
      </c>
      <c r="B6" s="383" t="s">
        <v>47</v>
      </c>
      <c r="C6" s="384" t="s">
        <v>64</v>
      </c>
      <c r="D6" s="417" t="s">
        <v>919</v>
      </c>
      <c r="E6" s="428" t="s">
        <v>273</v>
      </c>
      <c r="F6" s="602" t="s">
        <v>1361</v>
      </c>
      <c r="G6" s="438" t="s">
        <v>1362</v>
      </c>
      <c r="H6" s="426" t="s">
        <v>1364</v>
      </c>
      <c r="I6" s="386" t="s">
        <v>48</v>
      </c>
      <c r="J6" s="640">
        <v>1</v>
      </c>
      <c r="K6" s="641" t="s">
        <v>1156</v>
      </c>
      <c r="L6" s="643" t="s">
        <v>1156</v>
      </c>
      <c r="M6" s="642" t="s">
        <v>1156</v>
      </c>
    </row>
    <row r="7" spans="1:13" ht="16.5" customHeight="1">
      <c r="A7" s="416" t="s">
        <v>9</v>
      </c>
      <c r="B7" s="383" t="s">
        <v>47</v>
      </c>
      <c r="C7" s="384" t="s">
        <v>64</v>
      </c>
      <c r="D7" s="417" t="s">
        <v>919</v>
      </c>
      <c r="E7" s="428" t="s">
        <v>273</v>
      </c>
      <c r="F7" s="602" t="s">
        <v>1361</v>
      </c>
      <c r="G7" s="438" t="s">
        <v>1362</v>
      </c>
      <c r="H7" s="426" t="s">
        <v>1365</v>
      </c>
      <c r="I7" s="386" t="s">
        <v>48</v>
      </c>
      <c r="J7" s="640">
        <v>1</v>
      </c>
      <c r="K7" s="641" t="s">
        <v>1156</v>
      </c>
      <c r="L7" s="643" t="s">
        <v>1156</v>
      </c>
      <c r="M7" s="642" t="s">
        <v>1156</v>
      </c>
    </row>
    <row r="8" spans="1:13" ht="16.5" customHeight="1">
      <c r="A8" s="416" t="s">
        <v>9</v>
      </c>
      <c r="B8" s="383" t="s">
        <v>47</v>
      </c>
      <c r="C8" s="384" t="s">
        <v>64</v>
      </c>
      <c r="D8" s="417" t="s">
        <v>919</v>
      </c>
      <c r="E8" s="428" t="s">
        <v>273</v>
      </c>
      <c r="F8" s="602" t="s">
        <v>1361</v>
      </c>
      <c r="G8" s="438" t="s">
        <v>1366</v>
      </c>
      <c r="H8" s="426" t="s">
        <v>1364</v>
      </c>
      <c r="I8" s="386" t="s">
        <v>48</v>
      </c>
      <c r="J8" s="640">
        <v>1</v>
      </c>
      <c r="K8" s="641" t="s">
        <v>1156</v>
      </c>
      <c r="L8" s="643" t="s">
        <v>1156</v>
      </c>
      <c r="M8" s="642" t="s">
        <v>1156</v>
      </c>
    </row>
    <row r="9" spans="1:13" ht="16.5" customHeight="1">
      <c r="A9" s="416" t="s">
        <v>9</v>
      </c>
      <c r="B9" s="383" t="s">
        <v>47</v>
      </c>
      <c r="C9" s="384" t="s">
        <v>64</v>
      </c>
      <c r="D9" s="417" t="s">
        <v>919</v>
      </c>
      <c r="E9" s="428" t="s">
        <v>273</v>
      </c>
      <c r="F9" s="602" t="s">
        <v>1361</v>
      </c>
      <c r="G9" s="438" t="s">
        <v>1366</v>
      </c>
      <c r="H9" s="426" t="s">
        <v>1365</v>
      </c>
      <c r="I9" s="386" t="s">
        <v>48</v>
      </c>
      <c r="J9" s="640">
        <v>1</v>
      </c>
      <c r="K9" s="641" t="s">
        <v>1156</v>
      </c>
      <c r="L9" s="643" t="s">
        <v>1156</v>
      </c>
      <c r="M9" s="642" t="s">
        <v>1156</v>
      </c>
    </row>
    <row r="10" spans="1:13" ht="16.5" customHeight="1">
      <c r="A10" s="416" t="s">
        <v>9</v>
      </c>
      <c r="B10" s="383" t="s">
        <v>47</v>
      </c>
      <c r="C10" s="384" t="s">
        <v>64</v>
      </c>
      <c r="D10" s="417" t="s">
        <v>919</v>
      </c>
      <c r="E10" s="428" t="s">
        <v>273</v>
      </c>
      <c r="F10" s="602" t="s">
        <v>1361</v>
      </c>
      <c r="G10" s="438" t="s">
        <v>1366</v>
      </c>
      <c r="H10" s="426" t="s">
        <v>1367</v>
      </c>
      <c r="I10" s="386" t="s">
        <v>48</v>
      </c>
      <c r="J10" s="640">
        <v>1</v>
      </c>
      <c r="K10" s="641" t="s">
        <v>1156</v>
      </c>
      <c r="L10" s="643" t="s">
        <v>1156</v>
      </c>
      <c r="M10" s="642" t="s">
        <v>1156</v>
      </c>
    </row>
    <row r="11" spans="1:13" ht="16.5" customHeight="1">
      <c r="A11" s="416" t="s">
        <v>9</v>
      </c>
      <c r="B11" s="383" t="s">
        <v>47</v>
      </c>
      <c r="C11" s="384" t="s">
        <v>64</v>
      </c>
      <c r="D11" s="417" t="s">
        <v>919</v>
      </c>
      <c r="E11" s="428" t="s">
        <v>273</v>
      </c>
      <c r="F11" s="602" t="s">
        <v>1361</v>
      </c>
      <c r="G11" s="604" t="s">
        <v>1366</v>
      </c>
      <c r="H11" s="426" t="s">
        <v>1368</v>
      </c>
      <c r="I11" s="386" t="s">
        <v>48</v>
      </c>
      <c r="J11" s="640">
        <v>1</v>
      </c>
      <c r="K11" s="641" t="s">
        <v>1156</v>
      </c>
      <c r="L11" s="643" t="s">
        <v>1156</v>
      </c>
      <c r="M11" s="642" t="s">
        <v>1156</v>
      </c>
    </row>
    <row r="12" spans="1:13" ht="16.5" customHeight="1">
      <c r="A12" s="416" t="s">
        <v>9</v>
      </c>
      <c r="B12" s="383" t="s">
        <v>47</v>
      </c>
      <c r="C12" s="384" t="s">
        <v>64</v>
      </c>
      <c r="D12" s="417" t="s">
        <v>68</v>
      </c>
      <c r="E12" s="428" t="s">
        <v>273</v>
      </c>
      <c r="F12" s="590" t="s">
        <v>920</v>
      </c>
      <c r="G12" s="575" t="s">
        <v>1362</v>
      </c>
      <c r="H12" s="426" t="s">
        <v>1363</v>
      </c>
      <c r="I12" s="386" t="s">
        <v>48</v>
      </c>
      <c r="J12" s="640">
        <v>0.65303</v>
      </c>
      <c r="K12" s="640">
        <v>0.65303</v>
      </c>
      <c r="L12" s="643" t="s">
        <v>1156</v>
      </c>
      <c r="M12" s="642" t="s">
        <v>1156</v>
      </c>
    </row>
    <row r="13" spans="1:13" ht="16.5" customHeight="1">
      <c r="A13" s="416" t="s">
        <v>9</v>
      </c>
      <c r="B13" s="383" t="s">
        <v>47</v>
      </c>
      <c r="C13" s="384" t="s">
        <v>64</v>
      </c>
      <c r="D13" s="417" t="s">
        <v>68</v>
      </c>
      <c r="E13" s="428" t="s">
        <v>273</v>
      </c>
      <c r="F13" s="590" t="s">
        <v>920</v>
      </c>
      <c r="G13" s="575" t="s">
        <v>1362</v>
      </c>
      <c r="H13" s="426" t="s">
        <v>1364</v>
      </c>
      <c r="I13" s="386" t="s">
        <v>48</v>
      </c>
      <c r="J13" s="640">
        <v>0.5</v>
      </c>
      <c r="K13" s="640">
        <v>0.5</v>
      </c>
      <c r="L13" s="643" t="s">
        <v>1156</v>
      </c>
      <c r="M13" s="642" t="s">
        <v>1156</v>
      </c>
    </row>
    <row r="14" spans="1:13" ht="16.5" customHeight="1">
      <c r="A14" s="416" t="s">
        <v>9</v>
      </c>
      <c r="B14" s="383" t="s">
        <v>47</v>
      </c>
      <c r="C14" s="384" t="s">
        <v>64</v>
      </c>
      <c r="D14" s="417" t="s">
        <v>68</v>
      </c>
      <c r="E14" s="428" t="s">
        <v>273</v>
      </c>
      <c r="F14" s="590" t="s">
        <v>920</v>
      </c>
      <c r="G14" t="s">
        <v>1362</v>
      </c>
      <c r="H14" s="426" t="s">
        <v>1365</v>
      </c>
      <c r="I14" s="386" t="s">
        <v>48</v>
      </c>
      <c r="J14" s="640">
        <v>0.93</v>
      </c>
      <c r="K14" s="640">
        <v>0.93</v>
      </c>
      <c r="L14" s="643" t="s">
        <v>1156</v>
      </c>
      <c r="M14" s="642" t="s">
        <v>1156</v>
      </c>
    </row>
    <row r="15" spans="1:13" ht="16.5" customHeight="1">
      <c r="A15" s="416" t="s">
        <v>9</v>
      </c>
      <c r="B15" s="383" t="s">
        <v>47</v>
      </c>
      <c r="C15" s="384" t="s">
        <v>64</v>
      </c>
      <c r="D15" s="417" t="s">
        <v>68</v>
      </c>
      <c r="E15" s="428" t="s">
        <v>273</v>
      </c>
      <c r="F15" s="590" t="s">
        <v>920</v>
      </c>
      <c r="G15" s="575" t="s">
        <v>1366</v>
      </c>
      <c r="H15" s="426" t="s">
        <v>1364</v>
      </c>
      <c r="I15" s="386" t="s">
        <v>48</v>
      </c>
      <c r="J15" s="640">
        <v>0.81</v>
      </c>
      <c r="K15" s="640">
        <v>0.81</v>
      </c>
      <c r="L15" s="643" t="s">
        <v>1156</v>
      </c>
      <c r="M15" s="642" t="s">
        <v>1156</v>
      </c>
    </row>
    <row r="16" spans="1:13" ht="16.5" customHeight="1">
      <c r="A16" s="416" t="s">
        <v>9</v>
      </c>
      <c r="B16" s="383" t="s">
        <v>47</v>
      </c>
      <c r="C16" s="384" t="s">
        <v>64</v>
      </c>
      <c r="D16" s="417" t="s">
        <v>68</v>
      </c>
      <c r="E16" s="428" t="s">
        <v>273</v>
      </c>
      <c r="F16" s="590" t="s">
        <v>920</v>
      </c>
      <c r="G16" t="s">
        <v>1366</v>
      </c>
      <c r="H16" s="426" t="s">
        <v>1365</v>
      </c>
      <c r="I16" s="386" t="s">
        <v>48</v>
      </c>
      <c r="J16" s="640">
        <v>0.86</v>
      </c>
      <c r="K16" s="640">
        <v>0.86</v>
      </c>
      <c r="L16" s="643" t="s">
        <v>1156</v>
      </c>
      <c r="M16" s="642" t="s">
        <v>1156</v>
      </c>
    </row>
    <row r="17" spans="1:13" ht="16.5" customHeight="1">
      <c r="A17" s="416" t="s">
        <v>9</v>
      </c>
      <c r="B17" s="383" t="s">
        <v>47</v>
      </c>
      <c r="C17" s="384" t="s">
        <v>64</v>
      </c>
      <c r="D17" s="417" t="s">
        <v>68</v>
      </c>
      <c r="E17" s="428" t="s">
        <v>273</v>
      </c>
      <c r="F17" s="590" t="s">
        <v>920</v>
      </c>
      <c r="G17" s="575" t="s">
        <v>1366</v>
      </c>
      <c r="H17" s="426" t="s">
        <v>1367</v>
      </c>
      <c r="I17" s="386" t="s">
        <v>48</v>
      </c>
      <c r="J17" s="640">
        <v>0.93</v>
      </c>
      <c r="K17" s="640">
        <v>0.93</v>
      </c>
      <c r="L17" s="643" t="s">
        <v>1156</v>
      </c>
      <c r="M17" s="642" t="s">
        <v>1156</v>
      </c>
    </row>
    <row r="18" spans="1:13" ht="16.5" customHeight="1">
      <c r="A18" s="416" t="s">
        <v>9</v>
      </c>
      <c r="B18" s="383" t="s">
        <v>47</v>
      </c>
      <c r="C18" s="384" t="s">
        <v>64</v>
      </c>
      <c r="D18" s="417" t="s">
        <v>68</v>
      </c>
      <c r="E18" s="428" t="s">
        <v>273</v>
      </c>
      <c r="F18" s="590" t="s">
        <v>920</v>
      </c>
      <c r="G18" t="s">
        <v>1366</v>
      </c>
      <c r="H18" s="426" t="s">
        <v>1368</v>
      </c>
      <c r="I18" s="386" t="s">
        <v>48</v>
      </c>
      <c r="J18" s="640">
        <v>0.94</v>
      </c>
      <c r="K18" s="640">
        <v>0.94</v>
      </c>
      <c r="L18" s="643" t="s">
        <v>1156</v>
      </c>
      <c r="M18" s="642" t="s">
        <v>1156</v>
      </c>
    </row>
    <row r="19" spans="1:13" ht="16.5" customHeight="1">
      <c r="A19" s="416" t="s">
        <v>9</v>
      </c>
      <c r="B19" s="383" t="s">
        <v>47</v>
      </c>
      <c r="C19" s="384" t="s">
        <v>64</v>
      </c>
      <c r="D19" s="605" t="s">
        <v>1369</v>
      </c>
      <c r="E19" s="428" t="s">
        <v>273</v>
      </c>
      <c r="F19" s="590" t="s">
        <v>920</v>
      </c>
      <c r="G19" s="575" t="s">
        <v>1362</v>
      </c>
      <c r="H19" s="426" t="s">
        <v>1363</v>
      </c>
      <c r="I19" s="386" t="s">
        <v>48</v>
      </c>
      <c r="J19" s="640">
        <v>0.83034257748776508</v>
      </c>
      <c r="K19" s="640">
        <v>0.83034257748776508</v>
      </c>
      <c r="L19" s="644">
        <v>1.627328959502089E-2</v>
      </c>
      <c r="M19" s="642" t="s">
        <v>1156</v>
      </c>
    </row>
    <row r="20" spans="1:13" ht="16.5" customHeight="1">
      <c r="A20" s="416" t="s">
        <v>9</v>
      </c>
      <c r="B20" s="383" t="s">
        <v>47</v>
      </c>
      <c r="C20" s="384" t="s">
        <v>64</v>
      </c>
      <c r="D20" s="605" t="s">
        <v>1369</v>
      </c>
      <c r="E20" s="428" t="s">
        <v>273</v>
      </c>
      <c r="F20" s="590" t="s">
        <v>920</v>
      </c>
      <c r="G20" s="575" t="s">
        <v>1362</v>
      </c>
      <c r="H20" s="426" t="s">
        <v>1364</v>
      </c>
      <c r="I20" s="386" t="s">
        <v>48</v>
      </c>
      <c r="J20" s="640">
        <v>0.76595744680851074</v>
      </c>
      <c r="K20" s="640">
        <v>0.76595744680851074</v>
      </c>
      <c r="L20" s="645">
        <v>9.6225044864937631E-2</v>
      </c>
      <c r="M20" s="642" t="s">
        <v>1156</v>
      </c>
    </row>
    <row r="21" spans="1:13" ht="16.5" customHeight="1">
      <c r="A21" s="416" t="s">
        <v>9</v>
      </c>
      <c r="B21" s="383" t="s">
        <v>47</v>
      </c>
      <c r="C21" s="384" t="s">
        <v>64</v>
      </c>
      <c r="D21" s="605" t="s">
        <v>1369</v>
      </c>
      <c r="E21" s="428" t="s">
        <v>273</v>
      </c>
      <c r="F21" s="590" t="s">
        <v>920</v>
      </c>
      <c r="G21" t="s">
        <v>1362</v>
      </c>
      <c r="H21" s="426" t="s">
        <v>1365</v>
      </c>
      <c r="I21" s="386" t="s">
        <v>48</v>
      </c>
      <c r="J21" s="640">
        <v>0.68181818181818188</v>
      </c>
      <c r="K21" s="640">
        <v>0.68181818181818188</v>
      </c>
      <c r="L21" s="644">
        <v>0.25737259982630406</v>
      </c>
      <c r="M21" s="642" t="s">
        <v>1156</v>
      </c>
    </row>
    <row r="22" spans="1:13" ht="16.5" customHeight="1">
      <c r="A22" s="416" t="s">
        <v>9</v>
      </c>
      <c r="B22" s="383" t="s">
        <v>47</v>
      </c>
      <c r="C22" s="384" t="s">
        <v>64</v>
      </c>
      <c r="D22" s="605" t="s">
        <v>1369</v>
      </c>
      <c r="E22" s="428" t="s">
        <v>273</v>
      </c>
      <c r="F22" s="590" t="s">
        <v>920</v>
      </c>
      <c r="G22" s="575" t="s">
        <v>1366</v>
      </c>
      <c r="H22" s="426" t="s">
        <v>1364</v>
      </c>
      <c r="I22" s="386" t="s">
        <v>48</v>
      </c>
      <c r="J22" s="640">
        <v>0.73750000000000004</v>
      </c>
      <c r="K22" s="640">
        <v>0.73750000000000004</v>
      </c>
      <c r="L22" s="645">
        <v>7.7241607333344231E-2</v>
      </c>
      <c r="M22" s="642" t="s">
        <v>1156</v>
      </c>
    </row>
    <row r="23" spans="1:13" ht="16.5" customHeight="1">
      <c r="A23" s="416" t="s">
        <v>9</v>
      </c>
      <c r="B23" s="383" t="s">
        <v>47</v>
      </c>
      <c r="C23" s="384" t="s">
        <v>64</v>
      </c>
      <c r="D23" s="605" t="s">
        <v>1369</v>
      </c>
      <c r="E23" s="428" t="s">
        <v>273</v>
      </c>
      <c r="F23" s="590" t="s">
        <v>920</v>
      </c>
      <c r="G23" t="s">
        <v>1366</v>
      </c>
      <c r="H23" s="426" t="s">
        <v>1365</v>
      </c>
      <c r="I23" s="386" t="s">
        <v>48</v>
      </c>
      <c r="J23" s="640">
        <v>0.79268292682926822</v>
      </c>
      <c r="K23" s="640">
        <v>0.79268292682926822</v>
      </c>
      <c r="L23" s="644">
        <v>6.6828138034071033E-2</v>
      </c>
      <c r="M23" s="642" t="s">
        <v>1156</v>
      </c>
    </row>
    <row r="24" spans="1:13" ht="16.5" customHeight="1">
      <c r="A24" s="416" t="s">
        <v>9</v>
      </c>
      <c r="B24" s="383" t="s">
        <v>47</v>
      </c>
      <c r="C24" s="384" t="s">
        <v>64</v>
      </c>
      <c r="D24" s="605" t="s">
        <v>1369</v>
      </c>
      <c r="E24" s="428" t="s">
        <v>273</v>
      </c>
      <c r="F24" s="590" t="s">
        <v>920</v>
      </c>
      <c r="G24" s="575" t="s">
        <v>1366</v>
      </c>
      <c r="H24" s="426" t="s">
        <v>1367</v>
      </c>
      <c r="I24" s="386" t="s">
        <v>48</v>
      </c>
      <c r="J24" s="640">
        <v>0.75</v>
      </c>
      <c r="K24" s="640">
        <v>0.75</v>
      </c>
      <c r="L24" s="645">
        <v>0</v>
      </c>
      <c r="M24" s="642" t="s">
        <v>1156</v>
      </c>
    </row>
    <row r="25" spans="1:13" ht="16.5" customHeight="1">
      <c r="A25" s="416" t="s">
        <v>9</v>
      </c>
      <c r="B25" s="383" t="s">
        <v>47</v>
      </c>
      <c r="C25" s="384" t="s">
        <v>64</v>
      </c>
      <c r="D25" s="605" t="s">
        <v>1369</v>
      </c>
      <c r="E25" s="428" t="s">
        <v>273</v>
      </c>
      <c r="F25" s="590" t="s">
        <v>920</v>
      </c>
      <c r="G25" t="s">
        <v>1366</v>
      </c>
      <c r="H25" s="426" t="s">
        <v>1368</v>
      </c>
      <c r="I25" s="386" t="s">
        <v>48</v>
      </c>
      <c r="J25" s="640">
        <v>0.77551020408163263</v>
      </c>
      <c r="K25" s="640">
        <v>0.77551020408163263</v>
      </c>
      <c r="L25" s="644">
        <v>0.16021548675842986</v>
      </c>
      <c r="M25" s="642" t="s">
        <v>1156</v>
      </c>
    </row>
    <row r="26" spans="1:13" ht="16.5" customHeight="1">
      <c r="A26" s="416" t="s">
        <v>9</v>
      </c>
      <c r="B26" s="383" t="s">
        <v>47</v>
      </c>
      <c r="C26" s="384" t="s">
        <v>921</v>
      </c>
      <c r="D26" s="417" t="s">
        <v>922</v>
      </c>
      <c r="E26" s="428" t="s">
        <v>273</v>
      </c>
      <c r="F26" s="590" t="s">
        <v>920</v>
      </c>
      <c r="G26" s="575" t="s">
        <v>1362</v>
      </c>
      <c r="H26" s="426" t="s">
        <v>1363</v>
      </c>
      <c r="I26" s="386" t="s">
        <v>48</v>
      </c>
      <c r="J26" s="646">
        <v>0.65303</v>
      </c>
      <c r="K26" s="647">
        <v>0.65303</v>
      </c>
      <c r="L26" s="642" t="s">
        <v>1156</v>
      </c>
      <c r="M26" s="642" t="s">
        <v>1156</v>
      </c>
    </row>
    <row r="27" spans="1:13" ht="16.5" customHeight="1">
      <c r="A27" s="416" t="s">
        <v>9</v>
      </c>
      <c r="B27" s="383" t="s">
        <v>47</v>
      </c>
      <c r="C27" s="384" t="s">
        <v>921</v>
      </c>
      <c r="D27" s="417" t="s">
        <v>922</v>
      </c>
      <c r="E27" s="428" t="s">
        <v>273</v>
      </c>
      <c r="F27" s="590" t="s">
        <v>920</v>
      </c>
      <c r="G27" t="s">
        <v>1362</v>
      </c>
      <c r="H27" s="426" t="s">
        <v>1364</v>
      </c>
      <c r="I27" s="386" t="s">
        <v>48</v>
      </c>
      <c r="J27" s="647">
        <v>0.5</v>
      </c>
      <c r="K27" s="646">
        <v>0.5</v>
      </c>
      <c r="L27" s="642" t="s">
        <v>1156</v>
      </c>
      <c r="M27" s="642" t="s">
        <v>1156</v>
      </c>
    </row>
    <row r="28" spans="1:13" ht="16.5" customHeight="1">
      <c r="A28" s="416" t="s">
        <v>9</v>
      </c>
      <c r="B28" s="383" t="s">
        <v>47</v>
      </c>
      <c r="C28" s="384" t="s">
        <v>921</v>
      </c>
      <c r="D28" s="417" t="s">
        <v>922</v>
      </c>
      <c r="E28" s="428" t="s">
        <v>273</v>
      </c>
      <c r="F28" s="590" t="s">
        <v>920</v>
      </c>
      <c r="G28" s="575" t="s">
        <v>1362</v>
      </c>
      <c r="H28" s="426" t="s">
        <v>1365</v>
      </c>
      <c r="I28" s="386" t="s">
        <v>48</v>
      </c>
      <c r="J28" s="646">
        <v>0.93</v>
      </c>
      <c r="K28" s="647">
        <v>0.93</v>
      </c>
      <c r="L28" s="642" t="s">
        <v>1156</v>
      </c>
      <c r="M28" s="642" t="s">
        <v>1156</v>
      </c>
    </row>
    <row r="29" spans="1:13" ht="16.5" customHeight="1">
      <c r="A29" s="416" t="s">
        <v>9</v>
      </c>
      <c r="B29" s="383" t="s">
        <v>47</v>
      </c>
      <c r="C29" s="384" t="s">
        <v>921</v>
      </c>
      <c r="D29" s="417" t="s">
        <v>922</v>
      </c>
      <c r="E29" s="428" t="s">
        <v>273</v>
      </c>
      <c r="F29" s="590" t="s">
        <v>920</v>
      </c>
      <c r="G29" t="s">
        <v>1366</v>
      </c>
      <c r="H29" s="426" t="s">
        <v>1364</v>
      </c>
      <c r="I29" s="386" t="s">
        <v>48</v>
      </c>
      <c r="J29" s="647">
        <v>0.81</v>
      </c>
      <c r="K29" s="646">
        <v>0.81</v>
      </c>
      <c r="L29" s="642" t="s">
        <v>1156</v>
      </c>
      <c r="M29" s="642" t="s">
        <v>1156</v>
      </c>
    </row>
    <row r="30" spans="1:13" ht="16.5" customHeight="1">
      <c r="A30" s="416" t="s">
        <v>9</v>
      </c>
      <c r="B30" s="383" t="s">
        <v>47</v>
      </c>
      <c r="C30" s="384" t="s">
        <v>921</v>
      </c>
      <c r="D30" s="417" t="s">
        <v>922</v>
      </c>
      <c r="E30" s="428" t="s">
        <v>273</v>
      </c>
      <c r="F30" s="590" t="s">
        <v>920</v>
      </c>
      <c r="G30" s="575" t="s">
        <v>1366</v>
      </c>
      <c r="H30" s="426" t="s">
        <v>1365</v>
      </c>
      <c r="I30" s="386" t="s">
        <v>48</v>
      </c>
      <c r="J30" s="646">
        <v>0.86</v>
      </c>
      <c r="K30" s="647">
        <v>0.86</v>
      </c>
      <c r="L30" s="642" t="s">
        <v>1156</v>
      </c>
      <c r="M30" s="642" t="s">
        <v>1156</v>
      </c>
    </row>
    <row r="31" spans="1:13" ht="16.5" customHeight="1">
      <c r="A31" s="416" t="s">
        <v>9</v>
      </c>
      <c r="B31" s="383" t="s">
        <v>47</v>
      </c>
      <c r="C31" s="384" t="s">
        <v>921</v>
      </c>
      <c r="D31" s="417" t="s">
        <v>922</v>
      </c>
      <c r="E31" s="428" t="s">
        <v>273</v>
      </c>
      <c r="F31" s="590" t="s">
        <v>920</v>
      </c>
      <c r="G31" t="s">
        <v>1366</v>
      </c>
      <c r="H31" s="426" t="s">
        <v>1367</v>
      </c>
      <c r="I31" s="386" t="s">
        <v>48</v>
      </c>
      <c r="J31" s="646">
        <v>0.93</v>
      </c>
      <c r="K31" s="646">
        <v>0.93</v>
      </c>
      <c r="L31" s="642" t="s">
        <v>1156</v>
      </c>
      <c r="M31" s="642" t="s">
        <v>1156</v>
      </c>
    </row>
    <row r="32" spans="1:13" ht="16.5" customHeight="1">
      <c r="A32" s="416" t="s">
        <v>9</v>
      </c>
      <c r="B32" s="383" t="s">
        <v>47</v>
      </c>
      <c r="C32" s="384" t="s">
        <v>921</v>
      </c>
      <c r="D32" s="417" t="s">
        <v>922</v>
      </c>
      <c r="E32" s="428" t="s">
        <v>273</v>
      </c>
      <c r="F32" s="590" t="s">
        <v>920</v>
      </c>
      <c r="G32" s="575" t="s">
        <v>1366</v>
      </c>
      <c r="H32" s="426" t="s">
        <v>1368</v>
      </c>
      <c r="I32" s="386" t="s">
        <v>48</v>
      </c>
      <c r="J32" s="647">
        <v>0.94</v>
      </c>
      <c r="K32" s="646">
        <v>0.94</v>
      </c>
      <c r="L32" s="642" t="s">
        <v>1156</v>
      </c>
      <c r="M32" s="642" t="s">
        <v>1156</v>
      </c>
    </row>
    <row r="33" spans="1:13" ht="16.5" customHeight="1">
      <c r="A33" s="416" t="s">
        <v>9</v>
      </c>
      <c r="B33" s="383" t="s">
        <v>47</v>
      </c>
      <c r="C33" s="384" t="s">
        <v>921</v>
      </c>
      <c r="D33" s="417" t="s">
        <v>870</v>
      </c>
      <c r="E33" s="428" t="s">
        <v>273</v>
      </c>
      <c r="F33" s="590" t="s">
        <v>871</v>
      </c>
      <c r="G33" t="s">
        <v>1362</v>
      </c>
      <c r="H33" s="426" t="s">
        <v>1363</v>
      </c>
      <c r="I33" s="386" t="s">
        <v>48</v>
      </c>
      <c r="J33" s="648">
        <v>0.65303</v>
      </c>
      <c r="K33" s="648">
        <v>0.65303</v>
      </c>
      <c r="L33" s="642" t="s">
        <v>1156</v>
      </c>
      <c r="M33" s="642" t="s">
        <v>1156</v>
      </c>
    </row>
    <row r="34" spans="1:13" ht="16.5" customHeight="1">
      <c r="A34" s="416" t="s">
        <v>9</v>
      </c>
      <c r="B34" s="383" t="s">
        <v>47</v>
      </c>
      <c r="C34" s="384" t="s">
        <v>921</v>
      </c>
      <c r="D34" s="417" t="s">
        <v>870</v>
      </c>
      <c r="E34" s="428" t="s">
        <v>273</v>
      </c>
      <c r="F34" s="590" t="s">
        <v>871</v>
      </c>
      <c r="G34" s="575" t="s">
        <v>1362</v>
      </c>
      <c r="H34" s="426" t="s">
        <v>1364</v>
      </c>
      <c r="I34" s="386" t="s">
        <v>48</v>
      </c>
      <c r="J34" s="648">
        <v>0.5</v>
      </c>
      <c r="K34" s="648">
        <v>0.5</v>
      </c>
      <c r="L34" s="642" t="s">
        <v>1156</v>
      </c>
      <c r="M34" s="642" t="s">
        <v>1156</v>
      </c>
    </row>
    <row r="35" spans="1:13" ht="16.5" customHeight="1">
      <c r="A35" s="416" t="s">
        <v>9</v>
      </c>
      <c r="B35" s="383" t="s">
        <v>47</v>
      </c>
      <c r="C35" s="384" t="s">
        <v>921</v>
      </c>
      <c r="D35" s="417" t="s">
        <v>870</v>
      </c>
      <c r="E35" s="428" t="s">
        <v>273</v>
      </c>
      <c r="F35" s="590" t="s">
        <v>871</v>
      </c>
      <c r="G35" t="s">
        <v>1362</v>
      </c>
      <c r="H35" s="426" t="s">
        <v>1365</v>
      </c>
      <c r="I35" s="386" t="s">
        <v>48</v>
      </c>
      <c r="J35" s="648">
        <v>0.93</v>
      </c>
      <c r="K35" s="648">
        <v>0.93</v>
      </c>
      <c r="L35" s="642" t="s">
        <v>1156</v>
      </c>
      <c r="M35" s="642" t="s">
        <v>1156</v>
      </c>
    </row>
    <row r="36" spans="1:13" ht="16.5" customHeight="1">
      <c r="A36" s="416" t="s">
        <v>9</v>
      </c>
      <c r="B36" s="383" t="s">
        <v>47</v>
      </c>
      <c r="C36" s="384" t="s">
        <v>921</v>
      </c>
      <c r="D36" s="417" t="s">
        <v>870</v>
      </c>
      <c r="E36" s="428" t="s">
        <v>273</v>
      </c>
      <c r="F36" s="590" t="s">
        <v>871</v>
      </c>
      <c r="G36" s="575" t="s">
        <v>1366</v>
      </c>
      <c r="H36" s="426" t="s">
        <v>1364</v>
      </c>
      <c r="I36" s="386" t="s">
        <v>48</v>
      </c>
      <c r="J36" s="648">
        <v>0.81</v>
      </c>
      <c r="K36" s="648">
        <v>0.81</v>
      </c>
      <c r="L36" s="642" t="s">
        <v>1156</v>
      </c>
      <c r="M36" s="642" t="s">
        <v>1156</v>
      </c>
    </row>
    <row r="37" spans="1:13" ht="16.5" customHeight="1">
      <c r="A37" s="416" t="s">
        <v>9</v>
      </c>
      <c r="B37" s="383" t="s">
        <v>47</v>
      </c>
      <c r="C37" s="384" t="s">
        <v>921</v>
      </c>
      <c r="D37" s="417" t="s">
        <v>870</v>
      </c>
      <c r="E37" s="428" t="s">
        <v>273</v>
      </c>
      <c r="F37" s="590" t="s">
        <v>871</v>
      </c>
      <c r="G37" t="s">
        <v>1366</v>
      </c>
      <c r="H37" s="426" t="s">
        <v>1365</v>
      </c>
      <c r="I37" s="386" t="s">
        <v>48</v>
      </c>
      <c r="J37" s="648">
        <v>0.86</v>
      </c>
      <c r="K37" s="648">
        <v>0.86</v>
      </c>
      <c r="L37" s="642" t="s">
        <v>1156</v>
      </c>
      <c r="M37" s="642" t="s">
        <v>1156</v>
      </c>
    </row>
    <row r="38" spans="1:13" ht="16.5" customHeight="1">
      <c r="A38" s="416" t="s">
        <v>9</v>
      </c>
      <c r="B38" s="383" t="s">
        <v>47</v>
      </c>
      <c r="C38" s="384" t="s">
        <v>921</v>
      </c>
      <c r="D38" s="417" t="s">
        <v>870</v>
      </c>
      <c r="E38" s="428" t="s">
        <v>273</v>
      </c>
      <c r="F38" s="590" t="s">
        <v>871</v>
      </c>
      <c r="G38" s="575" t="s">
        <v>1366</v>
      </c>
      <c r="H38" s="426" t="s">
        <v>1367</v>
      </c>
      <c r="I38" s="386" t="s">
        <v>48</v>
      </c>
      <c r="J38" s="648">
        <v>0.93</v>
      </c>
      <c r="K38" s="648">
        <v>0.93</v>
      </c>
      <c r="L38" s="642" t="s">
        <v>1156</v>
      </c>
      <c r="M38" s="642" t="s">
        <v>1156</v>
      </c>
    </row>
    <row r="39" spans="1:13" ht="16.5" customHeight="1">
      <c r="A39" s="416" t="s">
        <v>9</v>
      </c>
      <c r="B39" s="383" t="s">
        <v>47</v>
      </c>
      <c r="C39" s="384" t="s">
        <v>921</v>
      </c>
      <c r="D39" s="417" t="s">
        <v>870</v>
      </c>
      <c r="E39" s="428" t="s">
        <v>273</v>
      </c>
      <c r="F39" s="590" t="s">
        <v>871</v>
      </c>
      <c r="G39" t="s">
        <v>1366</v>
      </c>
      <c r="H39" s="426" t="s">
        <v>1368</v>
      </c>
      <c r="I39" s="386" t="s">
        <v>48</v>
      </c>
      <c r="J39" s="648">
        <v>0.94</v>
      </c>
      <c r="K39" s="648">
        <v>0.94</v>
      </c>
      <c r="L39" s="642" t="s">
        <v>1156</v>
      </c>
      <c r="M39" s="642" t="s">
        <v>1156</v>
      </c>
    </row>
    <row r="40" spans="1:13" ht="16.5" customHeight="1">
      <c r="A40" s="416" t="s">
        <v>9</v>
      </c>
      <c r="B40" s="383" t="s">
        <v>47</v>
      </c>
      <c r="C40" s="384" t="s">
        <v>277</v>
      </c>
      <c r="D40" s="429" t="s">
        <v>923</v>
      </c>
      <c r="E40" s="428" t="s">
        <v>273</v>
      </c>
      <c r="F40" s="590" t="s">
        <v>924</v>
      </c>
      <c r="G40" t="s">
        <v>1362</v>
      </c>
      <c r="H40" s="426" t="s">
        <v>1363</v>
      </c>
      <c r="I40" s="386" t="s">
        <v>48</v>
      </c>
      <c r="J40" s="648">
        <v>0.84502446982055457</v>
      </c>
      <c r="K40" s="648">
        <v>0.84502446982055457</v>
      </c>
      <c r="L40" s="649">
        <v>3.5950564333951172E-3</v>
      </c>
      <c r="M40" s="507" t="s">
        <v>1156</v>
      </c>
    </row>
    <row r="41" spans="1:13" ht="16.5" customHeight="1">
      <c r="A41" s="416" t="s">
        <v>9</v>
      </c>
      <c r="B41" s="383" t="s">
        <v>47</v>
      </c>
      <c r="C41" s="384" t="s">
        <v>277</v>
      </c>
      <c r="D41" s="429" t="s">
        <v>923</v>
      </c>
      <c r="E41" s="428" t="s">
        <v>273</v>
      </c>
      <c r="F41" s="590" t="s">
        <v>924</v>
      </c>
      <c r="G41" s="575" t="s">
        <v>1362</v>
      </c>
      <c r="H41" s="427" t="s">
        <v>1364</v>
      </c>
      <c r="I41" s="386" t="s">
        <v>48</v>
      </c>
      <c r="J41" s="648">
        <v>0.77304964539007093</v>
      </c>
      <c r="K41" s="648">
        <v>0.77304964539007093</v>
      </c>
      <c r="L41" s="649">
        <v>8.1504503405853811E-3</v>
      </c>
      <c r="M41" s="507" t="s">
        <v>1156</v>
      </c>
    </row>
    <row r="42" spans="1:13" ht="16.5" customHeight="1">
      <c r="A42" s="416" t="s">
        <v>9</v>
      </c>
      <c r="B42" s="383" t="s">
        <v>47</v>
      </c>
      <c r="C42" s="384" t="s">
        <v>277</v>
      </c>
      <c r="D42" s="429" t="s">
        <v>923</v>
      </c>
      <c r="E42" s="428" t="s">
        <v>273</v>
      </c>
      <c r="F42" s="590" t="s">
        <v>924</v>
      </c>
      <c r="G42" t="s">
        <v>1362</v>
      </c>
      <c r="H42" s="427" t="s">
        <v>1365</v>
      </c>
      <c r="I42" s="386" t="s">
        <v>48</v>
      </c>
      <c r="J42" s="648">
        <v>0.68181818181818188</v>
      </c>
      <c r="K42" s="648">
        <v>0.68181818181818188</v>
      </c>
      <c r="L42" s="649">
        <v>6.9660173837167966E-2</v>
      </c>
      <c r="M42" s="507" t="s">
        <v>1156</v>
      </c>
    </row>
    <row r="43" spans="1:13" ht="16.5" customHeight="1">
      <c r="A43" s="416" t="s">
        <v>9</v>
      </c>
      <c r="B43" s="383" t="s">
        <v>47</v>
      </c>
      <c r="C43" s="384" t="s">
        <v>277</v>
      </c>
      <c r="D43" s="429" t="s">
        <v>923</v>
      </c>
      <c r="E43" s="428" t="s">
        <v>273</v>
      </c>
      <c r="F43" s="590" t="s">
        <v>924</v>
      </c>
      <c r="G43" s="575" t="s">
        <v>1366</v>
      </c>
      <c r="H43" s="427" t="s">
        <v>1364</v>
      </c>
      <c r="I43" s="386" t="s">
        <v>48</v>
      </c>
      <c r="J43" s="648">
        <v>0.77500000000000002</v>
      </c>
      <c r="K43" s="648">
        <v>0.77500000000000002</v>
      </c>
      <c r="L43" s="649">
        <v>1.6428054321670497E-2</v>
      </c>
      <c r="M43" s="507" t="s">
        <v>1156</v>
      </c>
    </row>
    <row r="44" spans="1:13" ht="16.5" customHeight="1">
      <c r="A44" s="416" t="s">
        <v>9</v>
      </c>
      <c r="B44" s="383" t="s">
        <v>47</v>
      </c>
      <c r="C44" s="384" t="s">
        <v>277</v>
      </c>
      <c r="D44" s="429" t="s">
        <v>923</v>
      </c>
      <c r="E44" s="428" t="s">
        <v>273</v>
      </c>
      <c r="F44" s="590" t="s">
        <v>924</v>
      </c>
      <c r="G44" t="s">
        <v>1366</v>
      </c>
      <c r="H44" s="427" t="s">
        <v>1365</v>
      </c>
      <c r="I44" s="386" t="s">
        <v>48</v>
      </c>
      <c r="J44" s="648">
        <v>0.81707317073170727</v>
      </c>
      <c r="K44" s="648">
        <v>0.81707317073170727</v>
      </c>
      <c r="L44" s="649">
        <v>1.3127237155354103E-2</v>
      </c>
      <c r="M44" s="507" t="s">
        <v>1156</v>
      </c>
    </row>
    <row r="45" spans="1:13" ht="16.5" customHeight="1">
      <c r="A45" s="416" t="s">
        <v>9</v>
      </c>
      <c r="B45" s="383" t="s">
        <v>47</v>
      </c>
      <c r="C45" s="384" t="s">
        <v>277</v>
      </c>
      <c r="D45" s="430" t="s">
        <v>923</v>
      </c>
      <c r="E45" s="428" t="s">
        <v>273</v>
      </c>
      <c r="F45" s="590" t="s">
        <v>924</v>
      </c>
      <c r="G45" s="575" t="s">
        <v>1366</v>
      </c>
      <c r="H45" s="427" t="s">
        <v>1367</v>
      </c>
      <c r="I45" s="386" t="s">
        <v>48</v>
      </c>
      <c r="J45" s="648">
        <v>0.84090909090909094</v>
      </c>
      <c r="K45" s="648">
        <v>0.84090909090909094</v>
      </c>
      <c r="L45" s="649">
        <v>1.9837624153939096E-2</v>
      </c>
      <c r="M45" s="507" t="s">
        <v>1156</v>
      </c>
    </row>
    <row r="46" spans="1:13" ht="16.5" customHeight="1">
      <c r="A46" s="416" t="s">
        <v>9</v>
      </c>
      <c r="B46" s="383" t="s">
        <v>47</v>
      </c>
      <c r="C46" s="384" t="s">
        <v>277</v>
      </c>
      <c r="D46" s="430" t="s">
        <v>923</v>
      </c>
      <c r="E46" s="428" t="s">
        <v>273</v>
      </c>
      <c r="F46" s="590" t="s">
        <v>924</v>
      </c>
      <c r="G46" t="s">
        <v>1366</v>
      </c>
      <c r="H46" s="427" t="s">
        <v>1368</v>
      </c>
      <c r="I46" s="386" t="s">
        <v>48</v>
      </c>
      <c r="J46" s="648">
        <v>0.87755102040816324</v>
      </c>
      <c r="K46" s="648">
        <v>0.87755102040816324</v>
      </c>
      <c r="L46" s="649">
        <v>8.3270646999299591E-2</v>
      </c>
      <c r="M46" s="507" t="s">
        <v>1156</v>
      </c>
    </row>
    <row r="47" spans="1:13" ht="16.5" customHeight="1">
      <c r="A47" s="416" t="s">
        <v>9</v>
      </c>
      <c r="B47" s="383" t="s">
        <v>47</v>
      </c>
      <c r="C47" s="433" t="s">
        <v>925</v>
      </c>
      <c r="D47" s="416" t="s">
        <v>925</v>
      </c>
      <c r="E47" s="428" t="s">
        <v>273</v>
      </c>
      <c r="F47" s="590" t="s">
        <v>924</v>
      </c>
      <c r="G47" s="575" t="s">
        <v>1362</v>
      </c>
      <c r="H47" s="427" t="s">
        <v>1363</v>
      </c>
      <c r="I47" s="386" t="s">
        <v>48</v>
      </c>
      <c r="J47" s="650">
        <v>0.84339314845024471</v>
      </c>
      <c r="K47" s="650">
        <v>0.84339314845024471</v>
      </c>
      <c r="L47" s="649">
        <v>2.7659354969161477E-3</v>
      </c>
      <c r="M47" s="507" t="s">
        <v>1156</v>
      </c>
    </row>
    <row r="48" spans="1:13" ht="16.5" customHeight="1">
      <c r="A48" s="416" t="s">
        <v>9</v>
      </c>
      <c r="B48" s="383" t="s">
        <v>47</v>
      </c>
      <c r="C48" s="433" t="s">
        <v>925</v>
      </c>
      <c r="D48" s="416" t="s">
        <v>925</v>
      </c>
      <c r="E48" s="428" t="s">
        <v>273</v>
      </c>
      <c r="F48" s="590" t="s">
        <v>924</v>
      </c>
      <c r="G48" t="s">
        <v>1362</v>
      </c>
      <c r="H48" s="427" t="s">
        <v>1364</v>
      </c>
      <c r="I48" s="386" t="s">
        <v>48</v>
      </c>
      <c r="J48" s="650">
        <v>0.77304964539007093</v>
      </c>
      <c r="K48" s="650">
        <v>0.77304964539007093</v>
      </c>
      <c r="L48" s="649">
        <v>1.1844051140665139E-2</v>
      </c>
      <c r="M48" s="507" t="s">
        <v>1156</v>
      </c>
    </row>
    <row r="49" spans="1:13" ht="16.5" customHeight="1">
      <c r="A49" s="416" t="s">
        <v>9</v>
      </c>
      <c r="B49" s="383" t="s">
        <v>47</v>
      </c>
      <c r="C49" s="433" t="s">
        <v>925</v>
      </c>
      <c r="D49" s="416" t="s">
        <v>925</v>
      </c>
      <c r="E49" s="428" t="s">
        <v>273</v>
      </c>
      <c r="F49" s="590" t="s">
        <v>924</v>
      </c>
      <c r="G49" s="575" t="s">
        <v>1362</v>
      </c>
      <c r="H49" s="427" t="s">
        <v>1365</v>
      </c>
      <c r="I49" s="386" t="s">
        <v>48</v>
      </c>
      <c r="J49" s="650">
        <v>0.68181818181818188</v>
      </c>
      <c r="K49" s="650">
        <v>0.68181818181818188</v>
      </c>
      <c r="L49" s="649">
        <v>5.3507156850212782E-2</v>
      </c>
      <c r="M49" s="507" t="s">
        <v>1156</v>
      </c>
    </row>
    <row r="50" spans="1:13" ht="16.5" customHeight="1">
      <c r="A50" s="416" t="s">
        <v>9</v>
      </c>
      <c r="B50" s="383" t="s">
        <v>47</v>
      </c>
      <c r="C50" s="433" t="s">
        <v>925</v>
      </c>
      <c r="D50" s="416" t="s">
        <v>925</v>
      </c>
      <c r="E50" s="428" t="s">
        <v>273</v>
      </c>
      <c r="F50" s="590" t="s">
        <v>924</v>
      </c>
      <c r="G50" t="s">
        <v>1366</v>
      </c>
      <c r="H50" s="427" t="s">
        <v>1364</v>
      </c>
      <c r="I50" s="386" t="s">
        <v>48</v>
      </c>
      <c r="J50" s="650">
        <v>0.77500000000000002</v>
      </c>
      <c r="K50" s="650">
        <v>0.77500000000000002</v>
      </c>
      <c r="L50" s="649">
        <v>2.5027879863185557E-2</v>
      </c>
      <c r="M50" s="507" t="s">
        <v>1156</v>
      </c>
    </row>
    <row r="51" spans="1:13" ht="16.5" customHeight="1">
      <c r="A51" s="416" t="s">
        <v>9</v>
      </c>
      <c r="B51" s="383" t="s">
        <v>47</v>
      </c>
      <c r="C51" s="433" t="s">
        <v>925</v>
      </c>
      <c r="D51" s="416" t="s">
        <v>925</v>
      </c>
      <c r="E51" s="428" t="s">
        <v>273</v>
      </c>
      <c r="F51" s="590" t="s">
        <v>924</v>
      </c>
      <c r="G51" s="575" t="s">
        <v>1366</v>
      </c>
      <c r="H51" s="427" t="s">
        <v>1365</v>
      </c>
      <c r="I51" s="386" t="s">
        <v>48</v>
      </c>
      <c r="J51" s="650">
        <v>0.81707317073170727</v>
      </c>
      <c r="K51" s="650">
        <v>0.81707317073170727</v>
      </c>
      <c r="L51" s="649">
        <v>1.4138550124437476E-2</v>
      </c>
      <c r="M51" s="507" t="s">
        <v>1156</v>
      </c>
    </row>
    <row r="52" spans="1:13" ht="16.5" customHeight="1">
      <c r="A52" s="416" t="s">
        <v>9</v>
      </c>
      <c r="B52" s="383" t="s">
        <v>47</v>
      </c>
      <c r="C52" s="433" t="s">
        <v>925</v>
      </c>
      <c r="D52" s="416" t="s">
        <v>925</v>
      </c>
      <c r="E52" s="428" t="s">
        <v>273</v>
      </c>
      <c r="F52" s="590" t="s">
        <v>924</v>
      </c>
      <c r="G52" t="s">
        <v>1366</v>
      </c>
      <c r="H52" s="427" t="s">
        <v>1367</v>
      </c>
      <c r="I52" s="386" t="s">
        <v>48</v>
      </c>
      <c r="J52" s="650">
        <v>0.84090909090909094</v>
      </c>
      <c r="K52" s="650">
        <v>0.84090909090909094</v>
      </c>
      <c r="L52" s="649">
        <v>2.0198540524419641E-2</v>
      </c>
      <c r="M52" s="507" t="s">
        <v>1156</v>
      </c>
    </row>
    <row r="53" spans="1:13" ht="16.5" customHeight="1">
      <c r="A53" s="416" t="s">
        <v>9</v>
      </c>
      <c r="B53" s="383" t="s">
        <v>47</v>
      </c>
      <c r="C53" s="433" t="s">
        <v>925</v>
      </c>
      <c r="D53" s="416" t="s">
        <v>925</v>
      </c>
      <c r="E53" s="428" t="s">
        <v>273</v>
      </c>
      <c r="F53" s="590" t="s">
        <v>924</v>
      </c>
      <c r="G53" s="575" t="s">
        <v>1366</v>
      </c>
      <c r="H53" s="427" t="s">
        <v>1368</v>
      </c>
      <c r="I53" s="386" t="s">
        <v>48</v>
      </c>
      <c r="J53" s="650">
        <v>0.87755102040816324</v>
      </c>
      <c r="K53" s="650">
        <v>0.87755102040816324</v>
      </c>
      <c r="L53" s="649">
        <v>3.3297028889102999E-2</v>
      </c>
      <c r="M53" s="507" t="s">
        <v>1156</v>
      </c>
    </row>
    <row r="54" spans="1:13" ht="16.5" customHeight="1">
      <c r="A54" s="416" t="s">
        <v>9</v>
      </c>
      <c r="B54" s="383" t="s">
        <v>47</v>
      </c>
      <c r="C54" s="433" t="s">
        <v>286</v>
      </c>
      <c r="D54" s="383" t="s">
        <v>926</v>
      </c>
      <c r="E54" s="428" t="s">
        <v>273</v>
      </c>
      <c r="F54" s="590" t="s">
        <v>924</v>
      </c>
      <c r="G54" t="s">
        <v>1362</v>
      </c>
      <c r="H54" s="427" t="s">
        <v>1363</v>
      </c>
      <c r="I54" s="386" t="s">
        <v>48</v>
      </c>
      <c r="J54" s="648">
        <v>0.84502446982055457</v>
      </c>
      <c r="K54" s="648">
        <v>0.84502446982055457</v>
      </c>
      <c r="L54" s="649">
        <v>3.6653566943085428E-3</v>
      </c>
      <c r="M54" s="507" t="s">
        <v>1156</v>
      </c>
    </row>
    <row r="55" spans="1:13" ht="16.5" customHeight="1">
      <c r="A55" s="416" t="s">
        <v>9</v>
      </c>
      <c r="B55" s="383" t="s">
        <v>47</v>
      </c>
      <c r="C55" s="433" t="s">
        <v>286</v>
      </c>
      <c r="D55" s="383" t="s">
        <v>926</v>
      </c>
      <c r="E55" s="428" t="s">
        <v>273</v>
      </c>
      <c r="F55" s="590" t="s">
        <v>924</v>
      </c>
      <c r="G55" s="575" t="s">
        <v>1362</v>
      </c>
      <c r="H55" s="427" t="s">
        <v>1364</v>
      </c>
      <c r="I55" s="386" t="s">
        <v>48</v>
      </c>
      <c r="J55" s="648">
        <v>0.77304964539007093</v>
      </c>
      <c r="K55" s="648">
        <v>0.77304964539007093</v>
      </c>
      <c r="L55" s="649">
        <v>1.4711124206575395E-2</v>
      </c>
      <c r="M55" s="507" t="s">
        <v>1156</v>
      </c>
    </row>
    <row r="56" spans="1:13" ht="16.5" customHeight="1">
      <c r="A56" s="416" t="s">
        <v>9</v>
      </c>
      <c r="B56" s="383" t="s">
        <v>47</v>
      </c>
      <c r="C56" s="433" t="s">
        <v>286</v>
      </c>
      <c r="D56" s="383" t="s">
        <v>926</v>
      </c>
      <c r="E56" s="428" t="s">
        <v>273</v>
      </c>
      <c r="F56" s="590" t="s">
        <v>924</v>
      </c>
      <c r="G56" t="s">
        <v>1362</v>
      </c>
      <c r="H56" s="427" t="s">
        <v>1365</v>
      </c>
      <c r="I56" s="386" t="s">
        <v>48</v>
      </c>
      <c r="J56" s="648">
        <v>0.68181818181818188</v>
      </c>
      <c r="K56" s="648">
        <v>0.68181818181818188</v>
      </c>
      <c r="L56" s="649">
        <v>0.13207767496550243</v>
      </c>
      <c r="M56" s="507" t="s">
        <v>1156</v>
      </c>
    </row>
    <row r="57" spans="1:13" ht="16.5" customHeight="1">
      <c r="A57" s="416" t="s">
        <v>9</v>
      </c>
      <c r="B57" s="383" t="s">
        <v>47</v>
      </c>
      <c r="C57" s="433" t="s">
        <v>286</v>
      </c>
      <c r="D57" s="383" t="s">
        <v>926</v>
      </c>
      <c r="E57" s="428" t="s">
        <v>273</v>
      </c>
      <c r="F57" s="590" t="s">
        <v>924</v>
      </c>
      <c r="G57" s="575" t="s">
        <v>1366</v>
      </c>
      <c r="H57" s="427" t="s">
        <v>1364</v>
      </c>
      <c r="I57" s="386" t="s">
        <v>48</v>
      </c>
      <c r="J57" s="648">
        <v>0.77500000000000002</v>
      </c>
      <c r="K57" s="648">
        <v>0.77500000000000002</v>
      </c>
      <c r="L57" s="649">
        <v>2.8282976364797041E-2</v>
      </c>
      <c r="M57" s="507" t="s">
        <v>1156</v>
      </c>
    </row>
    <row r="58" spans="1:13" ht="16.5" customHeight="1">
      <c r="A58" s="416" t="s">
        <v>9</v>
      </c>
      <c r="B58" s="383" t="s">
        <v>47</v>
      </c>
      <c r="C58" s="433" t="s">
        <v>286</v>
      </c>
      <c r="D58" s="383" t="s">
        <v>926</v>
      </c>
      <c r="E58" s="428" t="s">
        <v>273</v>
      </c>
      <c r="F58" s="590" t="s">
        <v>924</v>
      </c>
      <c r="G58" t="s">
        <v>1366</v>
      </c>
      <c r="H58" s="427" t="s">
        <v>1365</v>
      </c>
      <c r="I58" s="386" t="s">
        <v>48</v>
      </c>
      <c r="J58" s="648">
        <v>0.81707317073170727</v>
      </c>
      <c r="K58" s="648">
        <v>0.81707317073170727</v>
      </c>
      <c r="L58" s="649">
        <v>1.9688971197499541E-2</v>
      </c>
      <c r="M58" s="507" t="s">
        <v>1156</v>
      </c>
    </row>
    <row r="59" spans="1:13" ht="16.5" customHeight="1">
      <c r="A59" s="416" t="s">
        <v>9</v>
      </c>
      <c r="B59" s="383" t="s">
        <v>47</v>
      </c>
      <c r="C59" s="433" t="s">
        <v>286</v>
      </c>
      <c r="D59" s="383" t="s">
        <v>926</v>
      </c>
      <c r="E59" s="428" t="s">
        <v>273</v>
      </c>
      <c r="F59" s="590" t="s">
        <v>924</v>
      </c>
      <c r="G59" s="575" t="s">
        <v>1366</v>
      </c>
      <c r="H59" s="427" t="s">
        <v>1367</v>
      </c>
      <c r="I59" s="386" t="s">
        <v>48</v>
      </c>
      <c r="J59" s="648">
        <v>0.84090909090909094</v>
      </c>
      <c r="K59" s="648">
        <v>0.84090909090909094</v>
      </c>
      <c r="L59" s="649">
        <v>3.355732700664129E-2</v>
      </c>
      <c r="M59" s="507" t="s">
        <v>1156</v>
      </c>
    </row>
    <row r="60" spans="1:13" ht="16.5" customHeight="1">
      <c r="A60" s="416" t="s">
        <v>9</v>
      </c>
      <c r="B60" s="383" t="s">
        <v>47</v>
      </c>
      <c r="C60" s="433" t="s">
        <v>286</v>
      </c>
      <c r="D60" s="383" t="s">
        <v>926</v>
      </c>
      <c r="E60" s="428" t="s">
        <v>273</v>
      </c>
      <c r="F60" s="590" t="s">
        <v>924</v>
      </c>
      <c r="G60" s="575" t="s">
        <v>1366</v>
      </c>
      <c r="H60" s="427" t="s">
        <v>1368</v>
      </c>
      <c r="I60" s="386" t="s">
        <v>48</v>
      </c>
      <c r="J60" s="648">
        <v>0.87755102040816324</v>
      </c>
      <c r="K60" s="648">
        <v>0.87755102040816324</v>
      </c>
      <c r="L60" s="649">
        <v>2.5268046465754167E-2</v>
      </c>
      <c r="M60" s="507" t="s">
        <v>1156</v>
      </c>
    </row>
    <row r="61" spans="1:13" ht="16.5" customHeight="1">
      <c r="A61" s="416" t="s">
        <v>9</v>
      </c>
      <c r="B61" s="383" t="s">
        <v>47</v>
      </c>
      <c r="C61" s="433" t="s">
        <v>286</v>
      </c>
      <c r="D61" s="606" t="s">
        <v>1370</v>
      </c>
      <c r="E61" s="428" t="s">
        <v>273</v>
      </c>
      <c r="F61" s="590" t="s">
        <v>924</v>
      </c>
      <c r="G61" t="s">
        <v>1362</v>
      </c>
      <c r="H61" s="427" t="s">
        <v>1363</v>
      </c>
      <c r="I61" s="386" t="s">
        <v>48</v>
      </c>
      <c r="J61" s="648">
        <v>0.83034257748776508</v>
      </c>
      <c r="K61" s="648">
        <v>0.83034257748776508</v>
      </c>
      <c r="L61" s="649">
        <v>9.8463231614394249E-3</v>
      </c>
      <c r="M61" s="507" t="s">
        <v>1156</v>
      </c>
    </row>
    <row r="62" spans="1:13" ht="16.5" customHeight="1">
      <c r="A62" s="416" t="s">
        <v>9</v>
      </c>
      <c r="B62" s="383" t="s">
        <v>47</v>
      </c>
      <c r="C62" s="433" t="s">
        <v>286</v>
      </c>
      <c r="D62" s="606" t="s">
        <v>1370</v>
      </c>
      <c r="E62" s="428" t="s">
        <v>273</v>
      </c>
      <c r="F62" s="590" t="s">
        <v>924</v>
      </c>
      <c r="G62" s="575" t="s">
        <v>1362</v>
      </c>
      <c r="H62" s="427" t="s">
        <v>1364</v>
      </c>
      <c r="I62" s="386" t="s">
        <v>48</v>
      </c>
      <c r="J62" s="648">
        <v>0.76595744680851074</v>
      </c>
      <c r="K62" s="648">
        <v>0.76595744680851074</v>
      </c>
      <c r="L62" s="649">
        <v>9.6225044864937631E-2</v>
      </c>
      <c r="M62" s="507" t="s">
        <v>1156</v>
      </c>
    </row>
    <row r="63" spans="1:13" ht="16.5" customHeight="1">
      <c r="A63" s="416" t="s">
        <v>9</v>
      </c>
      <c r="B63" s="383" t="s">
        <v>47</v>
      </c>
      <c r="C63" s="433" t="s">
        <v>286</v>
      </c>
      <c r="D63" s="606" t="s">
        <v>1370</v>
      </c>
      <c r="E63" s="428" t="s">
        <v>273</v>
      </c>
      <c r="F63" s="590" t="s">
        <v>924</v>
      </c>
      <c r="G63" t="s">
        <v>1362</v>
      </c>
      <c r="H63" s="427" t="s">
        <v>1365</v>
      </c>
      <c r="I63" s="386" t="s">
        <v>48</v>
      </c>
      <c r="J63" s="648">
        <v>0.68181818181818188</v>
      </c>
      <c r="K63" s="648">
        <v>0.68181818181818188</v>
      </c>
      <c r="L63" s="649">
        <v>0.25819888974716115</v>
      </c>
      <c r="M63" s="507" t="s">
        <v>1156</v>
      </c>
    </row>
    <row r="64" spans="1:13" ht="16.5" customHeight="1">
      <c r="A64" s="416" t="s">
        <v>9</v>
      </c>
      <c r="B64" s="383" t="s">
        <v>47</v>
      </c>
      <c r="C64" s="433" t="s">
        <v>286</v>
      </c>
      <c r="D64" s="606" t="s">
        <v>1370</v>
      </c>
      <c r="E64" s="428" t="s">
        <v>273</v>
      </c>
      <c r="F64" s="590" t="s">
        <v>924</v>
      </c>
      <c r="G64" s="575" t="s">
        <v>1366</v>
      </c>
      <c r="H64" s="427" t="s">
        <v>1364</v>
      </c>
      <c r="I64" s="386" t="s">
        <v>48</v>
      </c>
      <c r="J64" s="648">
        <v>0.73750000000000004</v>
      </c>
      <c r="K64" s="648">
        <v>0.73750000000000004</v>
      </c>
      <c r="L64" s="649">
        <v>0.10621959431353664</v>
      </c>
      <c r="M64" s="507" t="s">
        <v>1156</v>
      </c>
    </row>
    <row r="65" spans="1:13" ht="16.5" customHeight="1">
      <c r="A65" s="416" t="s">
        <v>9</v>
      </c>
      <c r="B65" s="383" t="s">
        <v>47</v>
      </c>
      <c r="C65" s="433" t="s">
        <v>286</v>
      </c>
      <c r="D65" s="606" t="s">
        <v>1370</v>
      </c>
      <c r="E65" s="428" t="s">
        <v>273</v>
      </c>
      <c r="F65" s="590" t="s">
        <v>924</v>
      </c>
      <c r="G65" t="s">
        <v>1366</v>
      </c>
      <c r="H65" s="427" t="s">
        <v>1365</v>
      </c>
      <c r="I65" s="386" t="s">
        <v>48</v>
      </c>
      <c r="J65" s="648">
        <v>0.79268292682926822</v>
      </c>
      <c r="K65" s="648">
        <v>0.79268292682926822</v>
      </c>
      <c r="L65" s="649">
        <v>6.855756757085435E-2</v>
      </c>
      <c r="M65" s="507" t="s">
        <v>1156</v>
      </c>
    </row>
    <row r="66" spans="1:13" ht="16.5" customHeight="1">
      <c r="A66" s="416" t="s">
        <v>9</v>
      </c>
      <c r="B66" s="383" t="s">
        <v>47</v>
      </c>
      <c r="C66" s="433" t="s">
        <v>286</v>
      </c>
      <c r="D66" s="606" t="s">
        <v>1370</v>
      </c>
      <c r="E66" s="428" t="s">
        <v>273</v>
      </c>
      <c r="F66" s="590" t="s">
        <v>924</v>
      </c>
      <c r="G66" s="575" t="s">
        <v>1366</v>
      </c>
      <c r="H66" s="427" t="s">
        <v>1367</v>
      </c>
      <c r="I66" s="386" t="s">
        <v>48</v>
      </c>
      <c r="J66" s="648">
        <v>0.75</v>
      </c>
      <c r="K66" s="648">
        <v>0.75</v>
      </c>
      <c r="L66" s="649">
        <v>0.11100134353559671</v>
      </c>
      <c r="M66" s="507" t="s">
        <v>1156</v>
      </c>
    </row>
    <row r="67" spans="1:13" ht="16.5" customHeight="1">
      <c r="A67" s="416" t="s">
        <v>9</v>
      </c>
      <c r="B67" s="383" t="s">
        <v>47</v>
      </c>
      <c r="C67" s="433" t="s">
        <v>286</v>
      </c>
      <c r="D67" s="606" t="s">
        <v>1370</v>
      </c>
      <c r="E67" s="428" t="s">
        <v>273</v>
      </c>
      <c r="F67" s="590" t="s">
        <v>924</v>
      </c>
      <c r="G67" t="s">
        <v>1366</v>
      </c>
      <c r="H67" s="427" t="s">
        <v>1368</v>
      </c>
      <c r="I67" s="386" t="s">
        <v>48</v>
      </c>
      <c r="J67" s="648">
        <v>0.77551020408163263</v>
      </c>
      <c r="K67" s="648">
        <v>0.77551020408163263</v>
      </c>
      <c r="L67" s="649">
        <v>0.15449341833281036</v>
      </c>
      <c r="M67" s="507" t="s">
        <v>1156</v>
      </c>
    </row>
    <row r="68" spans="1:13" ht="16.5" customHeight="1">
      <c r="A68" s="416" t="s">
        <v>9</v>
      </c>
      <c r="B68" s="383" t="s">
        <v>47</v>
      </c>
      <c r="C68" s="433" t="s">
        <v>286</v>
      </c>
      <c r="D68" s="383" t="s">
        <v>927</v>
      </c>
      <c r="E68" s="428" t="s">
        <v>273</v>
      </c>
      <c r="F68" s="590" t="s">
        <v>924</v>
      </c>
      <c r="G68" s="575" t="s">
        <v>1362</v>
      </c>
      <c r="H68" s="427" t="s">
        <v>1363</v>
      </c>
      <c r="I68" s="386" t="s">
        <v>48</v>
      </c>
      <c r="J68" s="648">
        <v>0.84502446982055457</v>
      </c>
      <c r="K68" s="648">
        <v>0.84502446982055457</v>
      </c>
      <c r="L68" s="649">
        <v>2.9851753102037677E-3</v>
      </c>
      <c r="M68" s="507" t="s">
        <v>1156</v>
      </c>
    </row>
    <row r="69" spans="1:13" ht="16.5" customHeight="1">
      <c r="A69" s="416" t="s">
        <v>9</v>
      </c>
      <c r="B69" s="383" t="s">
        <v>47</v>
      </c>
      <c r="C69" s="433" t="s">
        <v>286</v>
      </c>
      <c r="D69" s="383" t="s">
        <v>927</v>
      </c>
      <c r="E69" s="428" t="s">
        <v>273</v>
      </c>
      <c r="F69" s="590" t="s">
        <v>924</v>
      </c>
      <c r="G69" s="575" t="s">
        <v>1362</v>
      </c>
      <c r="H69" s="427" t="s">
        <v>1364</v>
      </c>
      <c r="I69" s="386" t="s">
        <v>48</v>
      </c>
      <c r="J69" s="648">
        <v>0.77304964539007093</v>
      </c>
      <c r="K69" s="648">
        <v>0.77304964539007093</v>
      </c>
      <c r="L69" s="649">
        <v>1.2153734986295394E-2</v>
      </c>
      <c r="M69" s="507" t="s">
        <v>1156</v>
      </c>
    </row>
    <row r="70" spans="1:13" ht="16.5" customHeight="1">
      <c r="A70" s="416" t="s">
        <v>9</v>
      </c>
      <c r="B70" s="383" t="s">
        <v>47</v>
      </c>
      <c r="C70" s="433" t="s">
        <v>286</v>
      </c>
      <c r="D70" s="383" t="s">
        <v>927</v>
      </c>
      <c r="E70" s="428" t="s">
        <v>273</v>
      </c>
      <c r="F70" s="590" t="s">
        <v>924</v>
      </c>
      <c r="G70" s="575" t="s">
        <v>1362</v>
      </c>
      <c r="H70" s="427" t="s">
        <v>1365</v>
      </c>
      <c r="I70" s="386" t="s">
        <v>48</v>
      </c>
      <c r="J70" s="648">
        <v>0.68181818181818188</v>
      </c>
      <c r="K70" s="648">
        <v>0.68181818181818188</v>
      </c>
      <c r="L70" s="649">
        <v>0.12596952665228955</v>
      </c>
      <c r="M70" s="507" t="s">
        <v>1156</v>
      </c>
    </row>
    <row r="71" spans="1:13" ht="16.5" customHeight="1">
      <c r="A71" s="416" t="s">
        <v>9</v>
      </c>
      <c r="B71" s="383" t="s">
        <v>47</v>
      </c>
      <c r="C71" s="433" t="s">
        <v>286</v>
      </c>
      <c r="D71" s="383" t="s">
        <v>927</v>
      </c>
      <c r="E71" s="428" t="s">
        <v>273</v>
      </c>
      <c r="F71" s="590" t="s">
        <v>924</v>
      </c>
      <c r="G71" s="575" t="s">
        <v>1366</v>
      </c>
      <c r="H71" s="427" t="s">
        <v>1364</v>
      </c>
      <c r="I71" s="386" t="s">
        <v>48</v>
      </c>
      <c r="J71" s="648">
        <v>0.77500000000000002</v>
      </c>
      <c r="K71" s="648">
        <v>0.77500000000000002</v>
      </c>
      <c r="L71" s="649">
        <v>1.9358997664752919E-2</v>
      </c>
      <c r="M71" s="507" t="s">
        <v>1156</v>
      </c>
    </row>
    <row r="72" spans="1:13" ht="16.5" customHeight="1">
      <c r="A72" s="416" t="s">
        <v>9</v>
      </c>
      <c r="B72" s="383" t="s">
        <v>47</v>
      </c>
      <c r="C72" s="433" t="s">
        <v>286</v>
      </c>
      <c r="D72" s="383" t="s">
        <v>927</v>
      </c>
      <c r="E72" s="428" t="s">
        <v>273</v>
      </c>
      <c r="F72" s="590" t="s">
        <v>924</v>
      </c>
      <c r="G72" s="575" t="s">
        <v>1366</v>
      </c>
      <c r="H72" s="427" t="s">
        <v>1365</v>
      </c>
      <c r="I72" s="386" t="s">
        <v>48</v>
      </c>
      <c r="J72" s="648">
        <v>0.81707317073170727</v>
      </c>
      <c r="K72" s="648">
        <v>0.81707317073170727</v>
      </c>
      <c r="L72" s="649">
        <v>1.680891203931419E-2</v>
      </c>
      <c r="M72" s="507" t="s">
        <v>1156</v>
      </c>
    </row>
    <row r="73" spans="1:13" ht="16.5" customHeight="1">
      <c r="A73" s="416" t="s">
        <v>9</v>
      </c>
      <c r="B73" s="383" t="s">
        <v>47</v>
      </c>
      <c r="C73" s="433" t="s">
        <v>286</v>
      </c>
      <c r="D73" s="383" t="s">
        <v>927</v>
      </c>
      <c r="E73" s="428" t="s">
        <v>273</v>
      </c>
      <c r="F73" s="590" t="s">
        <v>924</v>
      </c>
      <c r="G73" s="575" t="s">
        <v>1366</v>
      </c>
      <c r="H73" s="427" t="s">
        <v>1367</v>
      </c>
      <c r="I73" s="386" t="s">
        <v>48</v>
      </c>
      <c r="J73" s="648">
        <v>0.84090909090909094</v>
      </c>
      <c r="K73" s="648">
        <v>0.84090909090909094</v>
      </c>
      <c r="L73" s="649">
        <v>2.8641655394550897E-2</v>
      </c>
      <c r="M73" s="507" t="s">
        <v>1156</v>
      </c>
    </row>
    <row r="74" spans="1:13" ht="16.5" customHeight="1">
      <c r="A74" s="416" t="s">
        <v>9</v>
      </c>
      <c r="B74" s="383" t="s">
        <v>47</v>
      </c>
      <c r="C74" s="433" t="s">
        <v>286</v>
      </c>
      <c r="D74" s="383" t="s">
        <v>927</v>
      </c>
      <c r="E74" s="428" t="s">
        <v>273</v>
      </c>
      <c r="F74" s="590" t="s">
        <v>924</v>
      </c>
      <c r="G74" s="575" t="s">
        <v>1366</v>
      </c>
      <c r="H74" s="427" t="s">
        <v>1368</v>
      </c>
      <c r="I74" s="386" t="s">
        <v>48</v>
      </c>
      <c r="J74" s="648">
        <v>0.87755102040816324</v>
      </c>
      <c r="K74" s="648">
        <v>0.87755102040816324</v>
      </c>
      <c r="L74" s="649">
        <v>2.7644827618692525E-2</v>
      </c>
      <c r="M74" s="507" t="s">
        <v>1156</v>
      </c>
    </row>
    <row r="75" spans="1:13" ht="16.5" customHeight="1">
      <c r="A75" s="416" t="s">
        <v>9</v>
      </c>
      <c r="B75" s="383" t="s">
        <v>47</v>
      </c>
      <c r="C75" s="433" t="s">
        <v>928</v>
      </c>
      <c r="D75" s="383" t="s">
        <v>929</v>
      </c>
      <c r="E75" s="428" t="s">
        <v>273</v>
      </c>
      <c r="F75" s="590" t="s">
        <v>930</v>
      </c>
      <c r="G75" s="575" t="s">
        <v>1362</v>
      </c>
      <c r="H75" s="427" t="s">
        <v>1363</v>
      </c>
      <c r="I75" s="386" t="s">
        <v>48</v>
      </c>
      <c r="J75" s="650">
        <v>0.82871125611745511</v>
      </c>
      <c r="K75" s="650">
        <v>0.82871125611745511</v>
      </c>
      <c r="L75" s="651">
        <v>4.5306369708069307E-3</v>
      </c>
      <c r="M75" s="507" t="s">
        <v>1156</v>
      </c>
    </row>
    <row r="76" spans="1:13" ht="16.5" customHeight="1">
      <c r="A76" s="416" t="s">
        <v>9</v>
      </c>
      <c r="B76" s="383" t="s">
        <v>47</v>
      </c>
      <c r="C76" s="433" t="s">
        <v>928</v>
      </c>
      <c r="D76" s="383" t="s">
        <v>929</v>
      </c>
      <c r="E76" s="428" t="s">
        <v>273</v>
      </c>
      <c r="F76" s="590" t="s">
        <v>930</v>
      </c>
      <c r="G76" s="575" t="s">
        <v>1362</v>
      </c>
      <c r="H76" s="427" t="s">
        <v>1364</v>
      </c>
      <c r="I76" s="386" t="s">
        <v>48</v>
      </c>
      <c r="J76" s="650">
        <v>0.76595744680851074</v>
      </c>
      <c r="K76" s="650">
        <v>0.76595744680851074</v>
      </c>
      <c r="L76" s="651">
        <v>8.63966661994796E-3</v>
      </c>
      <c r="M76" s="507" t="s">
        <v>1156</v>
      </c>
    </row>
    <row r="77" spans="1:13" ht="16.5" customHeight="1">
      <c r="A77" s="416" t="s">
        <v>9</v>
      </c>
      <c r="B77" s="383" t="s">
        <v>47</v>
      </c>
      <c r="C77" s="433" t="s">
        <v>928</v>
      </c>
      <c r="D77" s="383" t="s">
        <v>929</v>
      </c>
      <c r="E77" s="428" t="s">
        <v>273</v>
      </c>
      <c r="F77" s="590" t="s">
        <v>930</v>
      </c>
      <c r="G77" s="575" t="s">
        <v>1362</v>
      </c>
      <c r="H77" s="427" t="s">
        <v>1365</v>
      </c>
      <c r="I77" s="386" t="s">
        <v>48</v>
      </c>
      <c r="J77" s="650">
        <v>0.68181818181818188</v>
      </c>
      <c r="K77" s="650">
        <v>0.68181818181818188</v>
      </c>
      <c r="L77" s="651">
        <v>5.2429407087730792E-2</v>
      </c>
      <c r="M77" s="507" t="s">
        <v>1156</v>
      </c>
    </row>
    <row r="78" spans="1:13" ht="16.5" customHeight="1">
      <c r="A78" s="416" t="s">
        <v>9</v>
      </c>
      <c r="B78" s="383" t="s">
        <v>47</v>
      </c>
      <c r="C78" s="433" t="s">
        <v>928</v>
      </c>
      <c r="D78" s="383" t="s">
        <v>929</v>
      </c>
      <c r="E78" s="428" t="s">
        <v>273</v>
      </c>
      <c r="F78" s="590" t="s">
        <v>930</v>
      </c>
      <c r="G78" s="575" t="s">
        <v>1366</v>
      </c>
      <c r="H78" s="427" t="s">
        <v>1364</v>
      </c>
      <c r="I78" s="386" t="s">
        <v>48</v>
      </c>
      <c r="J78" s="650">
        <v>0.76249999999999996</v>
      </c>
      <c r="K78" s="650">
        <v>0.76249999999999996</v>
      </c>
      <c r="L78" s="651">
        <v>1.7968264860830502E-2</v>
      </c>
      <c r="M78" s="507" t="s">
        <v>1156</v>
      </c>
    </row>
    <row r="79" spans="1:13" ht="16.5" customHeight="1">
      <c r="A79" s="416" t="s">
        <v>9</v>
      </c>
      <c r="B79" s="383" t="s">
        <v>47</v>
      </c>
      <c r="C79" s="433" t="s">
        <v>928</v>
      </c>
      <c r="D79" s="383" t="s">
        <v>929</v>
      </c>
      <c r="E79" s="428" t="s">
        <v>273</v>
      </c>
      <c r="F79" s="590" t="s">
        <v>930</v>
      </c>
      <c r="G79" s="575" t="s">
        <v>1366</v>
      </c>
      <c r="H79" s="427" t="s">
        <v>1365</v>
      </c>
      <c r="I79" s="386" t="s">
        <v>48</v>
      </c>
      <c r="J79" s="650">
        <v>0.80487804878048774</v>
      </c>
      <c r="K79" s="650">
        <v>0.80487804878048774</v>
      </c>
      <c r="L79" s="651">
        <v>1.5069410449510212E-2</v>
      </c>
      <c r="M79" s="507" t="s">
        <v>1156</v>
      </c>
    </row>
    <row r="80" spans="1:13" ht="16.5" customHeight="1">
      <c r="A80" s="416" t="s">
        <v>9</v>
      </c>
      <c r="B80" s="383" t="s">
        <v>47</v>
      </c>
      <c r="C80" s="433" t="s">
        <v>928</v>
      </c>
      <c r="D80" s="383" t="s">
        <v>929</v>
      </c>
      <c r="E80" s="428" t="s">
        <v>273</v>
      </c>
      <c r="F80" s="590" t="s">
        <v>930</v>
      </c>
      <c r="G80" s="575" t="s">
        <v>1366</v>
      </c>
      <c r="H80" s="427" t="s">
        <v>1367</v>
      </c>
      <c r="I80" s="386" t="s">
        <v>48</v>
      </c>
      <c r="J80" s="650">
        <v>0.81818181818181812</v>
      </c>
      <c r="K80" s="650">
        <v>0.81818181818181812</v>
      </c>
      <c r="L80" s="651">
        <v>2.7522158946109473E-2</v>
      </c>
      <c r="M80" s="507" t="s">
        <v>1156</v>
      </c>
    </row>
    <row r="81" spans="1:13" ht="16.5" customHeight="1">
      <c r="A81" s="416" t="s">
        <v>9</v>
      </c>
      <c r="B81" s="383" t="s">
        <v>47</v>
      </c>
      <c r="C81" s="433" t="s">
        <v>928</v>
      </c>
      <c r="D81" s="383" t="s">
        <v>929</v>
      </c>
      <c r="E81" s="428" t="s">
        <v>273</v>
      </c>
      <c r="F81" s="590" t="s">
        <v>930</v>
      </c>
      <c r="G81" s="575" t="s">
        <v>1366</v>
      </c>
      <c r="H81" s="427" t="s">
        <v>1368</v>
      </c>
      <c r="I81" s="386" t="s">
        <v>48</v>
      </c>
      <c r="J81" s="650">
        <v>0.8571428571428571</v>
      </c>
      <c r="K81" s="650">
        <v>0.8571428571428571</v>
      </c>
      <c r="L81" s="651">
        <v>2.7602154833330582E-2</v>
      </c>
      <c r="M81" s="507" t="s">
        <v>1156</v>
      </c>
    </row>
    <row r="82" spans="1:13" ht="16.5" customHeight="1">
      <c r="A82" s="416" t="s">
        <v>9</v>
      </c>
      <c r="B82" s="383" t="s">
        <v>47</v>
      </c>
      <c r="C82" s="433" t="s">
        <v>928</v>
      </c>
      <c r="D82" s="606" t="s">
        <v>1371</v>
      </c>
      <c r="E82" s="428" t="s">
        <v>273</v>
      </c>
      <c r="F82" s="590" t="s">
        <v>930</v>
      </c>
      <c r="G82" s="575" t="s">
        <v>1362</v>
      </c>
      <c r="H82" s="427" t="s">
        <v>1363</v>
      </c>
      <c r="I82" s="386" t="s">
        <v>48</v>
      </c>
      <c r="J82" s="650">
        <v>0.76249999999999996</v>
      </c>
      <c r="K82" s="650">
        <v>0.76249999999999996</v>
      </c>
      <c r="L82" s="507" t="s">
        <v>1156</v>
      </c>
      <c r="M82" s="507" t="s">
        <v>1156</v>
      </c>
    </row>
    <row r="83" spans="1:13" ht="16.5" customHeight="1">
      <c r="A83" s="416" t="s">
        <v>9</v>
      </c>
      <c r="B83" s="383" t="s">
        <v>47</v>
      </c>
      <c r="C83" s="433" t="s">
        <v>928</v>
      </c>
      <c r="D83" s="606" t="s">
        <v>1371</v>
      </c>
      <c r="E83" s="428" t="s">
        <v>273</v>
      </c>
      <c r="F83" s="590" t="s">
        <v>930</v>
      </c>
      <c r="G83" s="575" t="s">
        <v>1362</v>
      </c>
      <c r="H83" s="427" t="s">
        <v>1364</v>
      </c>
      <c r="I83" s="386" t="s">
        <v>48</v>
      </c>
      <c r="J83" s="650">
        <v>0.80487804878048774</v>
      </c>
      <c r="K83" s="650">
        <v>0.80487804878048774</v>
      </c>
      <c r="L83" s="507" t="s">
        <v>1156</v>
      </c>
      <c r="M83" s="507" t="s">
        <v>1156</v>
      </c>
    </row>
    <row r="84" spans="1:13" ht="16.5" customHeight="1">
      <c r="A84" s="416" t="s">
        <v>9</v>
      </c>
      <c r="B84" s="383" t="s">
        <v>47</v>
      </c>
      <c r="C84" s="433" t="s">
        <v>928</v>
      </c>
      <c r="D84" s="606" t="s">
        <v>1371</v>
      </c>
      <c r="E84" s="428" t="s">
        <v>273</v>
      </c>
      <c r="F84" s="590" t="s">
        <v>930</v>
      </c>
      <c r="G84" s="575" t="s">
        <v>1362</v>
      </c>
      <c r="H84" s="427" t="s">
        <v>1365</v>
      </c>
      <c r="I84" s="386" t="s">
        <v>48</v>
      </c>
      <c r="J84" s="650">
        <v>0.81818181818181812</v>
      </c>
      <c r="K84" s="650">
        <v>0.81818181818181812</v>
      </c>
      <c r="L84" s="507" t="s">
        <v>1156</v>
      </c>
      <c r="M84" s="507" t="s">
        <v>1156</v>
      </c>
    </row>
    <row r="85" spans="1:13" ht="16.5" customHeight="1">
      <c r="A85" s="416" t="s">
        <v>9</v>
      </c>
      <c r="B85" s="383" t="s">
        <v>47</v>
      </c>
      <c r="C85" s="433" t="s">
        <v>928</v>
      </c>
      <c r="D85" s="606" t="s">
        <v>1371</v>
      </c>
      <c r="E85" s="428" t="s">
        <v>273</v>
      </c>
      <c r="F85" s="590" t="s">
        <v>930</v>
      </c>
      <c r="G85" s="575" t="s">
        <v>1366</v>
      </c>
      <c r="H85" s="427" t="s">
        <v>1364</v>
      </c>
      <c r="I85" s="386" t="s">
        <v>48</v>
      </c>
      <c r="J85" s="650">
        <v>0.8571428571428571</v>
      </c>
      <c r="K85" s="650">
        <v>0.8571428571428571</v>
      </c>
      <c r="L85" s="507" t="s">
        <v>1156</v>
      </c>
      <c r="M85" s="507" t="s">
        <v>1156</v>
      </c>
    </row>
    <row r="86" spans="1:13" ht="16.5" customHeight="1">
      <c r="A86" s="416" t="s">
        <v>9</v>
      </c>
      <c r="B86" s="383" t="s">
        <v>47</v>
      </c>
      <c r="C86" s="433" t="s">
        <v>928</v>
      </c>
      <c r="D86" s="606" t="s">
        <v>1371</v>
      </c>
      <c r="E86" s="428" t="s">
        <v>273</v>
      </c>
      <c r="F86" s="590" t="s">
        <v>930</v>
      </c>
      <c r="G86" s="575" t="s">
        <v>1366</v>
      </c>
      <c r="H86" s="427" t="s">
        <v>1365</v>
      </c>
      <c r="I86" s="386" t="s">
        <v>48</v>
      </c>
      <c r="J86" s="650">
        <v>0.82871125611745511</v>
      </c>
      <c r="K86" s="650">
        <v>0.82871125611745511</v>
      </c>
      <c r="L86" s="507" t="s">
        <v>1156</v>
      </c>
      <c r="M86" s="507" t="s">
        <v>1156</v>
      </c>
    </row>
    <row r="87" spans="1:13" ht="16.5" customHeight="1">
      <c r="A87" s="416" t="s">
        <v>9</v>
      </c>
      <c r="B87" s="383" t="s">
        <v>47</v>
      </c>
      <c r="C87" s="433" t="s">
        <v>928</v>
      </c>
      <c r="D87" s="606" t="s">
        <v>1371</v>
      </c>
      <c r="E87" s="428" t="s">
        <v>273</v>
      </c>
      <c r="F87" s="590" t="s">
        <v>930</v>
      </c>
      <c r="G87" s="575" t="s">
        <v>1366</v>
      </c>
      <c r="H87" s="427" t="s">
        <v>1367</v>
      </c>
      <c r="I87" s="386" t="s">
        <v>48</v>
      </c>
      <c r="J87" s="650">
        <v>0.76595744680851074</v>
      </c>
      <c r="K87" s="650">
        <v>0.76595744680851074</v>
      </c>
      <c r="L87" s="507" t="s">
        <v>1156</v>
      </c>
      <c r="M87" s="507" t="s">
        <v>1156</v>
      </c>
    </row>
    <row r="88" spans="1:13" ht="16.5" customHeight="1">
      <c r="A88" s="416" t="s">
        <v>9</v>
      </c>
      <c r="B88" s="383" t="s">
        <v>47</v>
      </c>
      <c r="C88" s="433" t="s">
        <v>928</v>
      </c>
      <c r="D88" s="606" t="s">
        <v>1371</v>
      </c>
      <c r="E88" s="428" t="s">
        <v>273</v>
      </c>
      <c r="F88" s="590" t="s">
        <v>930</v>
      </c>
      <c r="G88" s="575" t="s">
        <v>1366</v>
      </c>
      <c r="H88" s="427" t="s">
        <v>1368</v>
      </c>
      <c r="I88" s="386" t="s">
        <v>48</v>
      </c>
      <c r="J88" s="650">
        <v>0.68181818181818188</v>
      </c>
      <c r="K88" s="650">
        <v>0.68181818181818188</v>
      </c>
      <c r="L88" s="507" t="s">
        <v>1156</v>
      </c>
      <c r="M88" s="507" t="s">
        <v>1156</v>
      </c>
    </row>
    <row r="89" spans="1:13" ht="16.5" customHeight="1">
      <c r="A89" s="416" t="s">
        <v>9</v>
      </c>
      <c r="B89" s="383" t="s">
        <v>47</v>
      </c>
      <c r="C89" s="433" t="s">
        <v>931</v>
      </c>
      <c r="D89" s="383" t="s">
        <v>932</v>
      </c>
      <c r="E89" s="428" t="s">
        <v>273</v>
      </c>
      <c r="F89" s="590" t="s">
        <v>930</v>
      </c>
      <c r="G89" s="575" t="s">
        <v>1362</v>
      </c>
      <c r="H89" s="427" t="s">
        <v>1363</v>
      </c>
      <c r="I89" s="386" t="s">
        <v>48</v>
      </c>
      <c r="J89" s="648">
        <v>0.76249999999999996</v>
      </c>
      <c r="K89" s="647">
        <v>0.76249999999999996</v>
      </c>
      <c r="L89" s="507" t="s">
        <v>1156</v>
      </c>
      <c r="M89" s="507" t="s">
        <v>1156</v>
      </c>
    </row>
    <row r="90" spans="1:13" ht="16.5" customHeight="1">
      <c r="A90" s="418" t="s">
        <v>9</v>
      </c>
      <c r="B90" s="419" t="s">
        <v>47</v>
      </c>
      <c r="C90" s="433" t="s">
        <v>931</v>
      </c>
      <c r="D90" s="383" t="s">
        <v>932</v>
      </c>
      <c r="E90" s="428" t="s">
        <v>273</v>
      </c>
      <c r="F90" s="590" t="s">
        <v>930</v>
      </c>
      <c r="G90" s="575" t="s">
        <v>1362</v>
      </c>
      <c r="H90" s="427" t="s">
        <v>1364</v>
      </c>
      <c r="I90" s="386" t="s">
        <v>48</v>
      </c>
      <c r="J90" s="648">
        <v>0.80487804878048774</v>
      </c>
      <c r="K90" s="646">
        <v>0.80487804878048774</v>
      </c>
      <c r="L90" s="507" t="s">
        <v>1156</v>
      </c>
      <c r="M90" s="507" t="s">
        <v>1156</v>
      </c>
    </row>
    <row r="91" spans="1:13" ht="16.5" customHeight="1">
      <c r="A91" s="418" t="s">
        <v>9</v>
      </c>
      <c r="B91" s="419" t="s">
        <v>47</v>
      </c>
      <c r="C91" s="433" t="s">
        <v>931</v>
      </c>
      <c r="D91" s="383" t="s">
        <v>932</v>
      </c>
      <c r="E91" s="428" t="s">
        <v>273</v>
      </c>
      <c r="F91" s="590" t="s">
        <v>930</v>
      </c>
      <c r="G91" s="575" t="s">
        <v>1362</v>
      </c>
      <c r="H91" s="427" t="s">
        <v>1365</v>
      </c>
      <c r="I91" s="386" t="s">
        <v>48</v>
      </c>
      <c r="J91" s="648">
        <v>0.81818181818181812</v>
      </c>
      <c r="K91" s="647">
        <v>0.81818181818181812</v>
      </c>
      <c r="L91" s="507" t="s">
        <v>1156</v>
      </c>
      <c r="M91" s="507" t="s">
        <v>1156</v>
      </c>
    </row>
    <row r="92" spans="1:13" ht="16.5" customHeight="1">
      <c r="A92" s="418" t="s">
        <v>9</v>
      </c>
      <c r="B92" s="419" t="s">
        <v>47</v>
      </c>
      <c r="C92" s="433" t="s">
        <v>931</v>
      </c>
      <c r="D92" s="383" t="s">
        <v>932</v>
      </c>
      <c r="E92" s="428" t="s">
        <v>273</v>
      </c>
      <c r="F92" s="590" t="s">
        <v>930</v>
      </c>
      <c r="G92" s="575" t="s">
        <v>1366</v>
      </c>
      <c r="H92" s="427" t="s">
        <v>1364</v>
      </c>
      <c r="I92" s="386" t="s">
        <v>48</v>
      </c>
      <c r="J92" s="648">
        <v>0.8571428571428571</v>
      </c>
      <c r="K92" s="646">
        <v>0.8571428571428571</v>
      </c>
      <c r="L92" s="507" t="s">
        <v>1156</v>
      </c>
      <c r="M92" s="507" t="s">
        <v>1156</v>
      </c>
    </row>
    <row r="93" spans="1:13" ht="16.5" customHeight="1">
      <c r="A93" s="418" t="s">
        <v>9</v>
      </c>
      <c r="B93" s="419" t="s">
        <v>47</v>
      </c>
      <c r="C93" s="433" t="s">
        <v>931</v>
      </c>
      <c r="D93" s="383" t="s">
        <v>932</v>
      </c>
      <c r="E93" s="428" t="s">
        <v>273</v>
      </c>
      <c r="F93" s="590" t="s">
        <v>930</v>
      </c>
      <c r="G93" s="575" t="s">
        <v>1366</v>
      </c>
      <c r="H93" s="427" t="s">
        <v>1365</v>
      </c>
      <c r="I93" s="386" t="s">
        <v>48</v>
      </c>
      <c r="J93" s="648">
        <v>0.82871125611745511</v>
      </c>
      <c r="K93" s="646">
        <v>0.82871125611745511</v>
      </c>
      <c r="L93" s="507" t="s">
        <v>1156</v>
      </c>
      <c r="M93" s="507" t="s">
        <v>1156</v>
      </c>
    </row>
    <row r="94" spans="1:13" ht="16.5" customHeight="1">
      <c r="A94" s="418" t="s">
        <v>9</v>
      </c>
      <c r="B94" s="419" t="s">
        <v>47</v>
      </c>
      <c r="C94" s="433" t="s">
        <v>931</v>
      </c>
      <c r="D94" s="383" t="s">
        <v>932</v>
      </c>
      <c r="E94" s="428" t="s">
        <v>273</v>
      </c>
      <c r="F94" s="590" t="s">
        <v>930</v>
      </c>
      <c r="G94" s="575" t="s">
        <v>1366</v>
      </c>
      <c r="H94" s="427" t="s">
        <v>1367</v>
      </c>
      <c r="I94" s="386" t="s">
        <v>48</v>
      </c>
      <c r="J94" s="648">
        <v>0.76595744680851074</v>
      </c>
      <c r="K94" s="646">
        <v>0.76595744680851074</v>
      </c>
      <c r="L94" s="507" t="s">
        <v>1156</v>
      </c>
      <c r="M94" s="507" t="s">
        <v>1156</v>
      </c>
    </row>
    <row r="95" spans="1:13" ht="16.5" customHeight="1">
      <c r="A95" s="418" t="s">
        <v>9</v>
      </c>
      <c r="B95" s="419" t="s">
        <v>47</v>
      </c>
      <c r="C95" s="433" t="s">
        <v>931</v>
      </c>
      <c r="D95" s="383" t="s">
        <v>932</v>
      </c>
      <c r="E95" s="428" t="s">
        <v>273</v>
      </c>
      <c r="F95" s="590" t="s">
        <v>930</v>
      </c>
      <c r="G95" s="575" t="s">
        <v>1366</v>
      </c>
      <c r="H95" s="427" t="s">
        <v>1368</v>
      </c>
      <c r="I95" s="386" t="s">
        <v>48</v>
      </c>
      <c r="J95" s="648">
        <v>0.68181818181818188</v>
      </c>
      <c r="K95" s="647">
        <v>0.68181818181818188</v>
      </c>
      <c r="L95" s="507" t="s">
        <v>1156</v>
      </c>
      <c r="M95" s="507" t="s">
        <v>1156</v>
      </c>
    </row>
    <row r="96" spans="1:13" ht="16.5" customHeight="1">
      <c r="A96" s="418" t="s">
        <v>9</v>
      </c>
      <c r="B96" s="419" t="s">
        <v>47</v>
      </c>
      <c r="C96" s="433" t="s">
        <v>931</v>
      </c>
      <c r="D96" s="419" t="s">
        <v>933</v>
      </c>
      <c r="E96" s="428" t="s">
        <v>273</v>
      </c>
      <c r="F96" s="419" t="s">
        <v>871</v>
      </c>
      <c r="G96" s="575" t="s">
        <v>1362</v>
      </c>
      <c r="H96" s="427" t="s">
        <v>1363</v>
      </c>
      <c r="I96" s="386" t="s">
        <v>48</v>
      </c>
      <c r="J96" s="507" t="s">
        <v>1156</v>
      </c>
      <c r="K96" s="507" t="s">
        <v>1156</v>
      </c>
      <c r="L96" s="507" t="s">
        <v>1156</v>
      </c>
      <c r="M96" s="507" t="s">
        <v>1156</v>
      </c>
    </row>
    <row r="97" spans="1:13" ht="16.5" customHeight="1">
      <c r="A97" s="418" t="s">
        <v>9</v>
      </c>
      <c r="B97" s="419" t="s">
        <v>47</v>
      </c>
      <c r="C97" s="433" t="s">
        <v>931</v>
      </c>
      <c r="D97" s="419" t="s">
        <v>933</v>
      </c>
      <c r="E97" s="428" t="s">
        <v>273</v>
      </c>
      <c r="F97" s="419" t="s">
        <v>871</v>
      </c>
      <c r="G97" s="575" t="s">
        <v>1362</v>
      </c>
      <c r="H97" s="427" t="s">
        <v>1364</v>
      </c>
      <c r="I97" s="386" t="s">
        <v>48</v>
      </c>
      <c r="J97" s="507" t="s">
        <v>1156</v>
      </c>
      <c r="K97" s="507" t="s">
        <v>1156</v>
      </c>
      <c r="L97" s="507" t="s">
        <v>1156</v>
      </c>
      <c r="M97" s="507" t="s">
        <v>1156</v>
      </c>
    </row>
    <row r="98" spans="1:13" ht="16.5" customHeight="1">
      <c r="A98" s="418" t="s">
        <v>9</v>
      </c>
      <c r="B98" s="419" t="s">
        <v>47</v>
      </c>
      <c r="C98" s="433" t="s">
        <v>931</v>
      </c>
      <c r="D98" s="419" t="s">
        <v>933</v>
      </c>
      <c r="E98" s="428" t="s">
        <v>273</v>
      </c>
      <c r="F98" s="419" t="s">
        <v>871</v>
      </c>
      <c r="G98" s="575" t="s">
        <v>1362</v>
      </c>
      <c r="H98" s="427" t="s">
        <v>1365</v>
      </c>
      <c r="I98" s="386" t="s">
        <v>48</v>
      </c>
      <c r="J98" s="507" t="s">
        <v>1156</v>
      </c>
      <c r="K98" s="507" t="s">
        <v>1156</v>
      </c>
      <c r="L98" s="507" t="s">
        <v>1156</v>
      </c>
      <c r="M98" s="507" t="s">
        <v>1156</v>
      </c>
    </row>
    <row r="99" spans="1:13" ht="16.5" customHeight="1">
      <c r="A99" s="418" t="s">
        <v>9</v>
      </c>
      <c r="B99" s="419" t="s">
        <v>47</v>
      </c>
      <c r="C99" s="433" t="s">
        <v>931</v>
      </c>
      <c r="D99" s="419" t="s">
        <v>933</v>
      </c>
      <c r="E99" s="428" t="s">
        <v>273</v>
      </c>
      <c r="F99" s="419" t="s">
        <v>871</v>
      </c>
      <c r="G99" s="575" t="s">
        <v>1366</v>
      </c>
      <c r="H99" s="427" t="s">
        <v>1364</v>
      </c>
      <c r="I99" s="386" t="s">
        <v>48</v>
      </c>
      <c r="J99" s="507" t="s">
        <v>1156</v>
      </c>
      <c r="K99" s="507" t="s">
        <v>1156</v>
      </c>
      <c r="L99" s="507" t="s">
        <v>1156</v>
      </c>
      <c r="M99" s="507" t="s">
        <v>1156</v>
      </c>
    </row>
    <row r="100" spans="1:13" ht="16.5" customHeight="1">
      <c r="A100" s="418" t="s">
        <v>9</v>
      </c>
      <c r="B100" s="419" t="s">
        <v>47</v>
      </c>
      <c r="C100" s="433" t="s">
        <v>931</v>
      </c>
      <c r="D100" s="419" t="s">
        <v>933</v>
      </c>
      <c r="E100" s="428" t="s">
        <v>273</v>
      </c>
      <c r="F100" s="419" t="s">
        <v>871</v>
      </c>
      <c r="G100" s="575" t="s">
        <v>1366</v>
      </c>
      <c r="H100" s="427" t="s">
        <v>1365</v>
      </c>
      <c r="I100" s="386" t="s">
        <v>48</v>
      </c>
      <c r="J100" s="507" t="s">
        <v>1156</v>
      </c>
      <c r="K100" s="507" t="s">
        <v>1156</v>
      </c>
      <c r="L100" s="507" t="s">
        <v>1156</v>
      </c>
      <c r="M100" s="507" t="s">
        <v>1156</v>
      </c>
    </row>
    <row r="101" spans="1:13" ht="16.5" customHeight="1">
      <c r="A101" s="418" t="s">
        <v>9</v>
      </c>
      <c r="B101" s="419" t="s">
        <v>47</v>
      </c>
      <c r="C101" s="433" t="s">
        <v>931</v>
      </c>
      <c r="D101" s="419" t="s">
        <v>933</v>
      </c>
      <c r="E101" s="428" t="s">
        <v>273</v>
      </c>
      <c r="F101" s="419" t="s">
        <v>871</v>
      </c>
      <c r="G101" s="575" t="s">
        <v>1366</v>
      </c>
      <c r="H101" s="427" t="s">
        <v>1367</v>
      </c>
      <c r="I101" s="386" t="s">
        <v>48</v>
      </c>
      <c r="J101" s="507" t="s">
        <v>1156</v>
      </c>
      <c r="K101" s="507" t="s">
        <v>1156</v>
      </c>
      <c r="L101" s="507" t="s">
        <v>1156</v>
      </c>
      <c r="M101" s="507" t="s">
        <v>1156</v>
      </c>
    </row>
    <row r="102" spans="1:13" ht="16.5" customHeight="1">
      <c r="A102" s="418" t="s">
        <v>9</v>
      </c>
      <c r="B102" s="419" t="s">
        <v>47</v>
      </c>
      <c r="C102" s="433" t="s">
        <v>931</v>
      </c>
      <c r="D102" s="419" t="s">
        <v>933</v>
      </c>
      <c r="E102" s="428" t="s">
        <v>273</v>
      </c>
      <c r="F102" s="419" t="s">
        <v>871</v>
      </c>
      <c r="G102" s="575" t="s">
        <v>1366</v>
      </c>
      <c r="H102" s="427" t="s">
        <v>1368</v>
      </c>
      <c r="I102" s="386" t="s">
        <v>48</v>
      </c>
      <c r="J102" s="507" t="s">
        <v>1156</v>
      </c>
      <c r="K102" s="507" t="s">
        <v>1156</v>
      </c>
      <c r="L102" s="507" t="s">
        <v>1156</v>
      </c>
      <c r="M102" s="507" t="s">
        <v>1156</v>
      </c>
    </row>
    <row r="103" spans="1:13" ht="16.5" customHeight="1">
      <c r="A103" s="418" t="s">
        <v>9</v>
      </c>
      <c r="B103" s="419" t="s">
        <v>47</v>
      </c>
      <c r="C103" s="434" t="s">
        <v>934</v>
      </c>
      <c r="D103" s="591" t="s">
        <v>935</v>
      </c>
      <c r="E103" s="428" t="s">
        <v>273</v>
      </c>
      <c r="F103" s="591" t="s">
        <v>871</v>
      </c>
      <c r="G103" s="575" t="s">
        <v>1362</v>
      </c>
      <c r="H103" s="427" t="s">
        <v>1363</v>
      </c>
      <c r="I103" s="386" t="s">
        <v>48</v>
      </c>
      <c r="J103" s="648">
        <v>0.73750000000000004</v>
      </c>
      <c r="K103" s="650">
        <v>0.73750000000000004</v>
      </c>
      <c r="L103" s="649">
        <v>2.7976511223214623E-2</v>
      </c>
      <c r="M103" s="507" t="s">
        <v>1156</v>
      </c>
    </row>
    <row r="104" spans="1:13" ht="16.5" customHeight="1">
      <c r="A104" s="418" t="s">
        <v>9</v>
      </c>
      <c r="B104" s="419" t="s">
        <v>47</v>
      </c>
      <c r="C104" s="434" t="s">
        <v>934</v>
      </c>
      <c r="D104" s="591" t="s">
        <v>935</v>
      </c>
      <c r="E104" s="428" t="s">
        <v>273</v>
      </c>
      <c r="F104" s="591" t="s">
        <v>871</v>
      </c>
      <c r="G104" s="575" t="s">
        <v>1362</v>
      </c>
      <c r="H104" s="427" t="s">
        <v>1364</v>
      </c>
      <c r="I104" s="386" t="s">
        <v>48</v>
      </c>
      <c r="J104" s="648">
        <v>0.79268292682926822</v>
      </c>
      <c r="K104" s="650">
        <v>0.79268292682926822</v>
      </c>
      <c r="L104" s="649">
        <v>2.1858461574050445E-2</v>
      </c>
      <c r="M104" s="507" t="s">
        <v>1156</v>
      </c>
    </row>
    <row r="105" spans="1:13" ht="16.5" customHeight="1">
      <c r="A105" s="418" t="s">
        <v>9</v>
      </c>
      <c r="B105" s="419" t="s">
        <v>47</v>
      </c>
      <c r="C105" s="434" t="s">
        <v>934</v>
      </c>
      <c r="D105" s="591" t="s">
        <v>935</v>
      </c>
      <c r="E105" s="428" t="s">
        <v>273</v>
      </c>
      <c r="F105" s="591" t="s">
        <v>871</v>
      </c>
      <c r="G105" s="575" t="s">
        <v>1362</v>
      </c>
      <c r="H105" s="427" t="s">
        <v>1365</v>
      </c>
      <c r="I105" s="386" t="s">
        <v>48</v>
      </c>
      <c r="J105" s="648">
        <v>0.79545454545454541</v>
      </c>
      <c r="K105" s="650">
        <v>0.79545454545454541</v>
      </c>
      <c r="L105" s="649">
        <v>5.6595879494992549E-2</v>
      </c>
      <c r="M105" s="507" t="s">
        <v>1156</v>
      </c>
    </row>
    <row r="106" spans="1:13" ht="16.5" customHeight="1">
      <c r="A106" s="418" t="s">
        <v>9</v>
      </c>
      <c r="B106" s="419" t="s">
        <v>47</v>
      </c>
      <c r="C106" s="434" t="s">
        <v>934</v>
      </c>
      <c r="D106" s="591" t="s">
        <v>935</v>
      </c>
      <c r="E106" s="428" t="s">
        <v>273</v>
      </c>
      <c r="F106" s="591" t="s">
        <v>871</v>
      </c>
      <c r="G106" s="575" t="s">
        <v>1366</v>
      </c>
      <c r="H106" s="427" t="s">
        <v>1364</v>
      </c>
      <c r="I106" s="386" t="s">
        <v>48</v>
      </c>
      <c r="J106" s="648">
        <v>0.79591836734693866</v>
      </c>
      <c r="K106" s="650">
        <v>0.79591836734693866</v>
      </c>
      <c r="L106" s="649">
        <v>3.8628155821938737E-2</v>
      </c>
      <c r="M106" s="507" t="s">
        <v>1156</v>
      </c>
    </row>
    <row r="107" spans="1:13" ht="16.5" customHeight="1">
      <c r="A107" s="418" t="s">
        <v>9</v>
      </c>
      <c r="B107" s="419" t="s">
        <v>47</v>
      </c>
      <c r="C107" s="434" t="s">
        <v>934</v>
      </c>
      <c r="D107" s="591" t="s">
        <v>935</v>
      </c>
      <c r="E107" s="428" t="s">
        <v>273</v>
      </c>
      <c r="F107" s="591" t="s">
        <v>871</v>
      </c>
      <c r="G107" t="s">
        <v>1366</v>
      </c>
      <c r="H107" s="427" t="s">
        <v>1365</v>
      </c>
      <c r="I107" s="386" t="s">
        <v>48</v>
      </c>
      <c r="J107" s="648">
        <v>0.84502446982055457</v>
      </c>
      <c r="K107" s="650">
        <v>0.84502446982055457</v>
      </c>
      <c r="L107" s="649">
        <v>5.9426396039040314E-3</v>
      </c>
      <c r="M107" s="507" t="s">
        <v>1156</v>
      </c>
    </row>
    <row r="108" spans="1:13" ht="16.5" customHeight="1">
      <c r="A108" s="418" t="s">
        <v>9</v>
      </c>
      <c r="B108" s="419" t="s">
        <v>47</v>
      </c>
      <c r="C108" s="434" t="s">
        <v>934</v>
      </c>
      <c r="D108" s="591" t="s">
        <v>935</v>
      </c>
      <c r="E108" s="428" t="s">
        <v>273</v>
      </c>
      <c r="F108" s="591" t="s">
        <v>871</v>
      </c>
      <c r="G108" s="575" t="s">
        <v>1366</v>
      </c>
      <c r="H108" s="427" t="s">
        <v>1367</v>
      </c>
      <c r="I108" s="386" t="s">
        <v>48</v>
      </c>
      <c r="J108" s="648">
        <v>0.77304964539007093</v>
      </c>
      <c r="K108" s="650">
        <v>0.77304964539007093</v>
      </c>
      <c r="L108" s="649">
        <v>1.6126415168782288E-2</v>
      </c>
      <c r="M108" s="507" t="s">
        <v>1156</v>
      </c>
    </row>
    <row r="109" spans="1:13" ht="16.5" customHeight="1">
      <c r="A109" s="418" t="s">
        <v>9</v>
      </c>
      <c r="B109" s="419" t="s">
        <v>47</v>
      </c>
      <c r="C109" s="434" t="s">
        <v>934</v>
      </c>
      <c r="D109" s="591" t="s">
        <v>935</v>
      </c>
      <c r="E109" s="428" t="s">
        <v>273</v>
      </c>
      <c r="F109" s="591" t="s">
        <v>871</v>
      </c>
      <c r="G109" s="575" t="s">
        <v>1366</v>
      </c>
      <c r="H109" s="427" t="s">
        <v>1368</v>
      </c>
      <c r="I109" s="386" t="s">
        <v>48</v>
      </c>
      <c r="J109" s="648">
        <v>0.68181818181818188</v>
      </c>
      <c r="K109" s="650">
        <v>0.68181818181818188</v>
      </c>
      <c r="L109" s="649">
        <v>0.11276637725486745</v>
      </c>
      <c r="M109" s="507" t="s">
        <v>1156</v>
      </c>
    </row>
    <row r="110" spans="1:13" ht="16.5" customHeight="1">
      <c r="A110" s="418" t="s">
        <v>9</v>
      </c>
      <c r="B110" s="419" t="s">
        <v>47</v>
      </c>
      <c r="C110" s="435" t="s">
        <v>936</v>
      </c>
      <c r="D110" s="431" t="s">
        <v>937</v>
      </c>
      <c r="E110" s="428" t="s">
        <v>273</v>
      </c>
      <c r="F110" s="432" t="s">
        <v>920</v>
      </c>
      <c r="G110" s="575" t="s">
        <v>1362</v>
      </c>
      <c r="H110" s="427" t="s">
        <v>1363</v>
      </c>
      <c r="I110" s="386" t="s">
        <v>48</v>
      </c>
      <c r="J110" s="650">
        <v>0.76249999999999996</v>
      </c>
      <c r="K110" s="650">
        <v>0.76249999999999996</v>
      </c>
      <c r="L110" s="507" t="s">
        <v>1156</v>
      </c>
      <c r="M110" s="507" t="s">
        <v>1156</v>
      </c>
    </row>
    <row r="111" spans="1:13" ht="16.5" customHeight="1">
      <c r="A111" s="418" t="s">
        <v>9</v>
      </c>
      <c r="B111" s="419" t="s">
        <v>47</v>
      </c>
      <c r="C111" s="435" t="s">
        <v>936</v>
      </c>
      <c r="D111" s="431" t="s">
        <v>937</v>
      </c>
      <c r="E111" s="428" t="s">
        <v>273</v>
      </c>
      <c r="F111" s="432" t="s">
        <v>920</v>
      </c>
      <c r="G111" s="575" t="s">
        <v>1362</v>
      </c>
      <c r="H111" s="427" t="s">
        <v>1364</v>
      </c>
      <c r="I111" s="386" t="s">
        <v>48</v>
      </c>
      <c r="J111" s="650">
        <v>0.80487804878048774</v>
      </c>
      <c r="K111" s="650">
        <v>0.80487804878048774</v>
      </c>
      <c r="L111" s="507" t="s">
        <v>1156</v>
      </c>
      <c r="M111" s="507" t="s">
        <v>1156</v>
      </c>
    </row>
    <row r="112" spans="1:13" ht="16.5" customHeight="1">
      <c r="A112" s="418" t="s">
        <v>9</v>
      </c>
      <c r="B112" s="419" t="s">
        <v>47</v>
      </c>
      <c r="C112" s="435" t="s">
        <v>936</v>
      </c>
      <c r="D112" s="431" t="s">
        <v>937</v>
      </c>
      <c r="E112" s="428" t="s">
        <v>273</v>
      </c>
      <c r="F112" s="432" t="s">
        <v>920</v>
      </c>
      <c r="G112" s="575" t="s">
        <v>1362</v>
      </c>
      <c r="H112" s="427" t="s">
        <v>1365</v>
      </c>
      <c r="I112" s="386" t="s">
        <v>48</v>
      </c>
      <c r="J112" s="650">
        <v>0.81818181818181812</v>
      </c>
      <c r="K112" s="650">
        <v>0.81818181818181812</v>
      </c>
      <c r="L112" s="507" t="s">
        <v>1156</v>
      </c>
      <c r="M112" s="507" t="s">
        <v>1156</v>
      </c>
    </row>
    <row r="113" spans="1:13" ht="16.5" customHeight="1">
      <c r="A113" s="418" t="s">
        <v>9</v>
      </c>
      <c r="B113" s="419" t="s">
        <v>47</v>
      </c>
      <c r="C113" s="435" t="s">
        <v>936</v>
      </c>
      <c r="D113" s="431" t="s">
        <v>937</v>
      </c>
      <c r="E113" s="428" t="s">
        <v>273</v>
      </c>
      <c r="F113" s="432" t="s">
        <v>920</v>
      </c>
      <c r="G113" s="575" t="s">
        <v>1366</v>
      </c>
      <c r="H113" s="427" t="s">
        <v>1364</v>
      </c>
      <c r="I113" s="386" t="s">
        <v>48</v>
      </c>
      <c r="J113" s="650">
        <v>0.8571428571428571</v>
      </c>
      <c r="K113" s="650">
        <v>0.8571428571428571</v>
      </c>
      <c r="L113" s="507" t="s">
        <v>1156</v>
      </c>
      <c r="M113" s="507" t="s">
        <v>1156</v>
      </c>
    </row>
    <row r="114" spans="1:13" ht="16.5" customHeight="1">
      <c r="A114" s="418" t="s">
        <v>9</v>
      </c>
      <c r="B114" s="419" t="s">
        <v>47</v>
      </c>
      <c r="C114" s="435" t="s">
        <v>936</v>
      </c>
      <c r="D114" s="431" t="s">
        <v>937</v>
      </c>
      <c r="E114" s="428" t="s">
        <v>273</v>
      </c>
      <c r="F114" s="432" t="s">
        <v>920</v>
      </c>
      <c r="G114" s="575" t="s">
        <v>1366</v>
      </c>
      <c r="H114" s="427" t="s">
        <v>1365</v>
      </c>
      <c r="I114" s="386" t="s">
        <v>48</v>
      </c>
      <c r="J114" s="650">
        <v>0.82871125611745511</v>
      </c>
      <c r="K114" s="650">
        <v>0.82871125611745511</v>
      </c>
      <c r="L114" s="507" t="s">
        <v>1156</v>
      </c>
      <c r="M114" s="507" t="s">
        <v>1156</v>
      </c>
    </row>
    <row r="115" spans="1:13" ht="16.5" customHeight="1">
      <c r="A115" s="418" t="s">
        <v>9</v>
      </c>
      <c r="B115" s="419" t="s">
        <v>47</v>
      </c>
      <c r="C115" s="435" t="s">
        <v>936</v>
      </c>
      <c r="D115" s="431" t="s">
        <v>937</v>
      </c>
      <c r="E115" s="428" t="s">
        <v>273</v>
      </c>
      <c r="F115" s="432" t="s">
        <v>920</v>
      </c>
      <c r="G115" s="575" t="s">
        <v>1366</v>
      </c>
      <c r="H115" s="427" t="s">
        <v>1367</v>
      </c>
      <c r="I115" s="386" t="s">
        <v>48</v>
      </c>
      <c r="J115" s="650">
        <v>0.76595744680851074</v>
      </c>
      <c r="K115" s="650">
        <v>0.76595744680851074</v>
      </c>
      <c r="L115" s="507" t="s">
        <v>1156</v>
      </c>
      <c r="M115" s="507" t="s">
        <v>1156</v>
      </c>
    </row>
    <row r="116" spans="1:13" ht="16.5" customHeight="1">
      <c r="A116" s="418" t="s">
        <v>9</v>
      </c>
      <c r="B116" s="419" t="s">
        <v>47</v>
      </c>
      <c r="C116" s="435" t="s">
        <v>936</v>
      </c>
      <c r="D116" s="431" t="s">
        <v>937</v>
      </c>
      <c r="E116" s="428" t="s">
        <v>273</v>
      </c>
      <c r="F116" s="432" t="s">
        <v>920</v>
      </c>
      <c r="G116" s="575" t="s">
        <v>1366</v>
      </c>
      <c r="H116" s="427" t="s">
        <v>1368</v>
      </c>
      <c r="I116" s="386" t="s">
        <v>48</v>
      </c>
      <c r="J116" s="650">
        <v>0.68181818181818188</v>
      </c>
      <c r="K116" s="650">
        <v>0.68181818181818188</v>
      </c>
      <c r="L116" s="507" t="s">
        <v>1156</v>
      </c>
      <c r="M116" s="507" t="s">
        <v>1156</v>
      </c>
    </row>
    <row r="117" spans="1:13" ht="16.5" customHeight="1">
      <c r="A117" s="418" t="s">
        <v>9</v>
      </c>
      <c r="B117" s="419" t="s">
        <v>47</v>
      </c>
      <c r="C117" s="436" t="s">
        <v>938</v>
      </c>
      <c r="D117" s="419" t="s">
        <v>939</v>
      </c>
      <c r="E117" s="428" t="s">
        <v>273</v>
      </c>
      <c r="F117" s="419" t="s">
        <v>871</v>
      </c>
      <c r="G117" s="575" t="s">
        <v>1362</v>
      </c>
      <c r="H117" s="427" t="s">
        <v>1363</v>
      </c>
      <c r="I117" s="386" t="s">
        <v>48</v>
      </c>
      <c r="J117" s="648">
        <v>0.83523654159869498</v>
      </c>
      <c r="K117" s="648">
        <v>0.83523654159869498</v>
      </c>
      <c r="L117" s="649">
        <v>7.1020478535799259E-4</v>
      </c>
      <c r="M117" s="507" t="s">
        <v>1156</v>
      </c>
    </row>
    <row r="118" spans="1:13" ht="16.5" customHeight="1">
      <c r="A118" s="418" t="s">
        <v>9</v>
      </c>
      <c r="B118" s="419" t="s">
        <v>47</v>
      </c>
      <c r="C118" s="436" t="s">
        <v>938</v>
      </c>
      <c r="D118" s="419" t="s">
        <v>939</v>
      </c>
      <c r="E118" s="428" t="s">
        <v>273</v>
      </c>
      <c r="F118" s="419" t="s">
        <v>871</v>
      </c>
      <c r="G118" s="575" t="s">
        <v>1362</v>
      </c>
      <c r="H118" s="427" t="s">
        <v>1364</v>
      </c>
      <c r="I118" s="386" t="s">
        <v>48</v>
      </c>
      <c r="J118" s="648">
        <v>0.76595744680851074</v>
      </c>
      <c r="K118" s="648">
        <v>0.76595744680851074</v>
      </c>
      <c r="L118" s="649">
        <v>4.3418643526190346E-3</v>
      </c>
      <c r="M118" s="507" t="s">
        <v>1156</v>
      </c>
    </row>
    <row r="119" spans="1:13" ht="16.5" customHeight="1">
      <c r="A119" s="418" t="s">
        <v>9</v>
      </c>
      <c r="B119" s="419" t="s">
        <v>47</v>
      </c>
      <c r="C119" s="436" t="s">
        <v>938</v>
      </c>
      <c r="D119" s="419" t="s">
        <v>939</v>
      </c>
      <c r="E119" s="428" t="s">
        <v>273</v>
      </c>
      <c r="F119" s="419" t="s">
        <v>871</v>
      </c>
      <c r="G119" s="575" t="s">
        <v>1362</v>
      </c>
      <c r="H119" s="427" t="s">
        <v>1365</v>
      </c>
      <c r="I119" s="386" t="s">
        <v>48</v>
      </c>
      <c r="J119" s="648">
        <v>0.68181818181818188</v>
      </c>
      <c r="K119" s="648">
        <v>0.68181818181818188</v>
      </c>
      <c r="L119" s="649">
        <v>4.6099322985191815E-2</v>
      </c>
      <c r="M119" s="507" t="s">
        <v>1156</v>
      </c>
    </row>
    <row r="120" spans="1:13" ht="16.5" customHeight="1">
      <c r="A120" s="418" t="s">
        <v>9</v>
      </c>
      <c r="B120" s="419" t="s">
        <v>47</v>
      </c>
      <c r="C120" s="436" t="s">
        <v>938</v>
      </c>
      <c r="D120" s="419" t="s">
        <v>939</v>
      </c>
      <c r="E120" s="428" t="s">
        <v>273</v>
      </c>
      <c r="F120" s="419" t="s">
        <v>871</v>
      </c>
      <c r="G120" s="575" t="s">
        <v>1366</v>
      </c>
      <c r="H120" s="427" t="s">
        <v>1364</v>
      </c>
      <c r="I120" s="386" t="s">
        <v>48</v>
      </c>
      <c r="J120" s="648">
        <v>0.75</v>
      </c>
      <c r="K120" s="648">
        <v>0.75</v>
      </c>
      <c r="L120" s="649">
        <v>1.3550057168198197E-2</v>
      </c>
      <c r="M120" s="507" t="s">
        <v>1156</v>
      </c>
    </row>
    <row r="121" spans="1:13" ht="16.5" customHeight="1">
      <c r="A121" s="418" t="s">
        <v>9</v>
      </c>
      <c r="B121" s="419" t="s">
        <v>47</v>
      </c>
      <c r="C121" s="436" t="s">
        <v>938</v>
      </c>
      <c r="D121" s="419" t="s">
        <v>939</v>
      </c>
      <c r="E121" s="428" t="s">
        <v>273</v>
      </c>
      <c r="F121" s="419" t="s">
        <v>871</v>
      </c>
      <c r="G121" s="575" t="s">
        <v>1366</v>
      </c>
      <c r="H121" s="427" t="s">
        <v>1365</v>
      </c>
      <c r="I121" s="386" t="s">
        <v>48</v>
      </c>
      <c r="J121" s="648">
        <v>0.79268292682926822</v>
      </c>
      <c r="K121" s="648">
        <v>0.79268292682926822</v>
      </c>
      <c r="L121" s="649">
        <v>8.2255728889485871E-3</v>
      </c>
      <c r="M121" s="507" t="s">
        <v>1156</v>
      </c>
    </row>
    <row r="122" spans="1:13" ht="16.5" customHeight="1">
      <c r="A122" s="418" t="s">
        <v>9</v>
      </c>
      <c r="B122" s="419" t="s">
        <v>47</v>
      </c>
      <c r="C122" s="436" t="s">
        <v>938</v>
      </c>
      <c r="D122" s="419" t="s">
        <v>939</v>
      </c>
      <c r="E122" s="428" t="s">
        <v>273</v>
      </c>
      <c r="F122" s="419" t="s">
        <v>871</v>
      </c>
      <c r="G122" s="575" t="s">
        <v>1366</v>
      </c>
      <c r="H122" s="427" t="s">
        <v>1367</v>
      </c>
      <c r="I122" s="386" t="s">
        <v>48</v>
      </c>
      <c r="J122" s="648">
        <v>0.84090909090909094</v>
      </c>
      <c r="K122" s="648">
        <v>0.84090909090909094</v>
      </c>
      <c r="L122" s="649">
        <v>1.0040159600564367E-2</v>
      </c>
      <c r="M122" s="507" t="s">
        <v>1156</v>
      </c>
    </row>
    <row r="123" spans="1:13" ht="16.5" customHeight="1">
      <c r="A123" s="418" t="s">
        <v>9</v>
      </c>
      <c r="B123" s="419" t="s">
        <v>47</v>
      </c>
      <c r="C123" s="436" t="s">
        <v>938</v>
      </c>
      <c r="D123" s="419" t="s">
        <v>939</v>
      </c>
      <c r="E123" s="428" t="s">
        <v>273</v>
      </c>
      <c r="F123" s="419" t="s">
        <v>871</v>
      </c>
      <c r="G123" s="575" t="s">
        <v>1366</v>
      </c>
      <c r="H123" s="427" t="s">
        <v>1368</v>
      </c>
      <c r="I123" s="386" t="s">
        <v>48</v>
      </c>
      <c r="J123" s="648">
        <v>0.87755102040816324</v>
      </c>
      <c r="K123" s="648">
        <v>0.87755102040816324</v>
      </c>
      <c r="L123" s="649">
        <v>1.2362329742223406E-2</v>
      </c>
      <c r="M123" s="507" t="s">
        <v>1156</v>
      </c>
    </row>
    <row r="124" spans="1:13" ht="16.5" customHeight="1">
      <c r="A124" s="418" t="s">
        <v>9</v>
      </c>
      <c r="B124" s="419" t="s">
        <v>47</v>
      </c>
      <c r="C124" s="436" t="s">
        <v>938</v>
      </c>
      <c r="D124" s="419" t="s">
        <v>940</v>
      </c>
      <c r="E124" s="428" t="s">
        <v>273</v>
      </c>
      <c r="F124" s="591" t="s">
        <v>941</v>
      </c>
      <c r="G124" s="575" t="s">
        <v>1362</v>
      </c>
      <c r="H124" s="427" t="s">
        <v>1363</v>
      </c>
      <c r="I124" s="386" t="s">
        <v>48</v>
      </c>
      <c r="J124" s="648">
        <v>0.83523654159869498</v>
      </c>
      <c r="K124" s="650">
        <v>0.83523654159869498</v>
      </c>
      <c r="L124" s="649">
        <v>7.1020478535799259E-4</v>
      </c>
      <c r="M124" s="507" t="s">
        <v>1156</v>
      </c>
    </row>
    <row r="125" spans="1:13" ht="16.5" customHeight="1">
      <c r="A125" s="418" t="s">
        <v>9</v>
      </c>
      <c r="B125" s="419" t="s">
        <v>47</v>
      </c>
      <c r="C125" s="436" t="s">
        <v>938</v>
      </c>
      <c r="D125" s="419" t="s">
        <v>940</v>
      </c>
      <c r="E125" s="428" t="s">
        <v>273</v>
      </c>
      <c r="F125" s="591" t="s">
        <v>941</v>
      </c>
      <c r="G125" s="575" t="s">
        <v>1362</v>
      </c>
      <c r="H125" s="427" t="s">
        <v>1364</v>
      </c>
      <c r="I125" s="386" t="s">
        <v>48</v>
      </c>
      <c r="J125" s="648">
        <v>0.76595744680851074</v>
      </c>
      <c r="K125" s="650">
        <v>0.76595744680851074</v>
      </c>
      <c r="L125" s="649">
        <v>4.3418643526190346E-3</v>
      </c>
      <c r="M125" s="507" t="s">
        <v>1156</v>
      </c>
    </row>
    <row r="126" spans="1:13" ht="16.5" customHeight="1">
      <c r="A126" s="418" t="s">
        <v>9</v>
      </c>
      <c r="B126" s="419" t="s">
        <v>47</v>
      </c>
      <c r="C126" s="436" t="s">
        <v>938</v>
      </c>
      <c r="D126" s="419" t="s">
        <v>940</v>
      </c>
      <c r="E126" s="428" t="s">
        <v>273</v>
      </c>
      <c r="F126" s="591" t="s">
        <v>941</v>
      </c>
      <c r="G126" s="575" t="s">
        <v>1362</v>
      </c>
      <c r="H126" s="427" t="s">
        <v>1365</v>
      </c>
      <c r="I126" s="386" t="s">
        <v>48</v>
      </c>
      <c r="J126" s="648">
        <v>0.68181818181818188</v>
      </c>
      <c r="K126" s="650">
        <v>0.68181818181818188</v>
      </c>
      <c r="L126" s="649">
        <v>4.6099322985191815E-2</v>
      </c>
      <c r="M126" s="507" t="s">
        <v>1156</v>
      </c>
    </row>
    <row r="127" spans="1:13" ht="16.5" customHeight="1">
      <c r="A127" s="418" t="s">
        <v>9</v>
      </c>
      <c r="B127" s="419" t="s">
        <v>47</v>
      </c>
      <c r="C127" s="436" t="s">
        <v>938</v>
      </c>
      <c r="D127" s="419" t="s">
        <v>940</v>
      </c>
      <c r="E127" s="428" t="s">
        <v>273</v>
      </c>
      <c r="F127" s="591" t="s">
        <v>941</v>
      </c>
      <c r="G127" s="575" t="s">
        <v>1366</v>
      </c>
      <c r="H127" s="427" t="s">
        <v>1364</v>
      </c>
      <c r="I127" s="386" t="s">
        <v>48</v>
      </c>
      <c r="J127" s="648">
        <v>0.75</v>
      </c>
      <c r="K127" s="650">
        <v>0.75</v>
      </c>
      <c r="L127" s="649">
        <v>1.3550057168198197E-2</v>
      </c>
      <c r="M127" s="507" t="s">
        <v>1156</v>
      </c>
    </row>
    <row r="128" spans="1:13" ht="15.75" customHeight="1">
      <c r="A128" s="418" t="s">
        <v>9</v>
      </c>
      <c r="B128" s="419" t="s">
        <v>47</v>
      </c>
      <c r="C128" s="436" t="s">
        <v>938</v>
      </c>
      <c r="D128" s="419" t="s">
        <v>940</v>
      </c>
      <c r="E128" s="428" t="s">
        <v>273</v>
      </c>
      <c r="F128" s="591" t="s">
        <v>941</v>
      </c>
      <c r="G128" s="575" t="s">
        <v>1366</v>
      </c>
      <c r="H128" s="427" t="s">
        <v>1365</v>
      </c>
      <c r="I128" s="386" t="s">
        <v>48</v>
      </c>
      <c r="J128" s="648">
        <v>0.79268292682926822</v>
      </c>
      <c r="K128" s="650">
        <v>0.79268292682926822</v>
      </c>
      <c r="L128" s="649">
        <v>8.2255728889485871E-3</v>
      </c>
      <c r="M128" s="507" t="s">
        <v>1156</v>
      </c>
    </row>
    <row r="129" spans="1:13" ht="15.75" customHeight="1">
      <c r="A129" s="418" t="s">
        <v>9</v>
      </c>
      <c r="B129" s="419" t="s">
        <v>47</v>
      </c>
      <c r="C129" s="436" t="s">
        <v>938</v>
      </c>
      <c r="D129" s="419" t="s">
        <v>940</v>
      </c>
      <c r="E129" s="428" t="s">
        <v>273</v>
      </c>
      <c r="F129" s="591" t="s">
        <v>941</v>
      </c>
      <c r="G129" s="575" t="s">
        <v>1366</v>
      </c>
      <c r="H129" s="427" t="s">
        <v>1367</v>
      </c>
      <c r="I129" s="386" t="s">
        <v>48</v>
      </c>
      <c r="J129" s="648">
        <v>0.84090909090909094</v>
      </c>
      <c r="K129" s="650">
        <v>0.84090909090909094</v>
      </c>
      <c r="L129" s="649">
        <v>1.0040159600564367E-2</v>
      </c>
      <c r="M129" s="507" t="s">
        <v>1156</v>
      </c>
    </row>
    <row r="130" spans="1:13" ht="15.75" customHeight="1">
      <c r="A130" s="418" t="s">
        <v>9</v>
      </c>
      <c r="B130" s="419" t="s">
        <v>47</v>
      </c>
      <c r="C130" s="436" t="s">
        <v>938</v>
      </c>
      <c r="D130" s="419" t="s">
        <v>940</v>
      </c>
      <c r="E130" s="428" t="s">
        <v>273</v>
      </c>
      <c r="F130" s="591" t="s">
        <v>941</v>
      </c>
      <c r="G130" s="575" t="s">
        <v>1366</v>
      </c>
      <c r="H130" s="427" t="s">
        <v>1368</v>
      </c>
      <c r="I130" s="386" t="s">
        <v>48</v>
      </c>
      <c r="J130" s="648">
        <v>0.87755102040816324</v>
      </c>
      <c r="K130" s="650">
        <v>0.87755102040816324</v>
      </c>
      <c r="L130" s="649">
        <v>1.2362329742223406E-2</v>
      </c>
      <c r="M130" s="507" t="s">
        <v>1156</v>
      </c>
    </row>
    <row r="131" spans="1:13" ht="15.75" customHeight="1">
      <c r="A131" s="418" t="s">
        <v>9</v>
      </c>
      <c r="B131" s="419" t="s">
        <v>47</v>
      </c>
      <c r="C131" s="436" t="s">
        <v>942</v>
      </c>
      <c r="D131" s="419" t="s">
        <v>943</v>
      </c>
      <c r="E131" s="428" t="s">
        <v>273</v>
      </c>
      <c r="F131" s="591" t="s">
        <v>790</v>
      </c>
      <c r="G131" s="439" t="s">
        <v>67</v>
      </c>
      <c r="H131" s="439" t="s">
        <v>67</v>
      </c>
      <c r="I131" s="386" t="s">
        <v>48</v>
      </c>
      <c r="J131" s="640">
        <v>1</v>
      </c>
      <c r="K131" s="507" t="s">
        <v>1156</v>
      </c>
      <c r="L131" s="507" t="s">
        <v>1156</v>
      </c>
      <c r="M131" s="507" t="s">
        <v>1156</v>
      </c>
    </row>
    <row r="132" spans="1:13" ht="15.75" customHeight="1">
      <c r="A132" s="418" t="s">
        <v>9</v>
      </c>
      <c r="B132" s="419" t="s">
        <v>47</v>
      </c>
      <c r="C132" s="436" t="s">
        <v>942</v>
      </c>
      <c r="D132" s="419" t="s">
        <v>944</v>
      </c>
      <c r="E132" s="428" t="s">
        <v>273</v>
      </c>
      <c r="F132" s="591" t="s">
        <v>790</v>
      </c>
      <c r="G132" s="439" t="s">
        <v>67</v>
      </c>
      <c r="H132" s="439" t="s">
        <v>67</v>
      </c>
      <c r="I132" s="386" t="s">
        <v>48</v>
      </c>
      <c r="J132" s="640">
        <v>1</v>
      </c>
      <c r="K132" s="507" t="s">
        <v>1156</v>
      </c>
      <c r="L132" s="507" t="s">
        <v>1156</v>
      </c>
      <c r="M132" s="507" t="s">
        <v>1156</v>
      </c>
    </row>
    <row r="133" spans="1:13" ht="15.75" customHeight="1">
      <c r="A133" s="418" t="s">
        <v>9</v>
      </c>
      <c r="B133" s="419" t="s">
        <v>47</v>
      </c>
      <c r="C133" s="436" t="s">
        <v>942</v>
      </c>
      <c r="D133" s="419" t="s">
        <v>945</v>
      </c>
      <c r="E133" s="428" t="s">
        <v>273</v>
      </c>
      <c r="F133" s="591" t="s">
        <v>790</v>
      </c>
      <c r="G133" s="439" t="s">
        <v>67</v>
      </c>
      <c r="H133" s="439" t="s">
        <v>67</v>
      </c>
      <c r="I133" s="386" t="s">
        <v>48</v>
      </c>
      <c r="J133" s="640">
        <v>1</v>
      </c>
      <c r="K133" s="507" t="s">
        <v>1156</v>
      </c>
      <c r="L133" s="507" t="s">
        <v>1156</v>
      </c>
      <c r="M133" s="507" t="s">
        <v>1156</v>
      </c>
    </row>
    <row r="134" spans="1:13" ht="15.75" customHeight="1">
      <c r="A134" s="418" t="s">
        <v>9</v>
      </c>
      <c r="B134" s="419" t="s">
        <v>47</v>
      </c>
      <c r="C134" s="436" t="s">
        <v>942</v>
      </c>
      <c r="D134" s="419" t="s">
        <v>946</v>
      </c>
      <c r="E134" s="428" t="s">
        <v>273</v>
      </c>
      <c r="F134" s="591" t="s">
        <v>790</v>
      </c>
      <c r="G134" s="439" t="s">
        <v>67</v>
      </c>
      <c r="H134" s="439" t="s">
        <v>67</v>
      </c>
      <c r="I134" s="386" t="s">
        <v>48</v>
      </c>
      <c r="J134" s="640">
        <v>1</v>
      </c>
      <c r="K134" s="507" t="s">
        <v>1156</v>
      </c>
      <c r="L134" s="507" t="s">
        <v>1156</v>
      </c>
      <c r="M134" s="507" t="s">
        <v>1156</v>
      </c>
    </row>
    <row r="135" spans="1:13" ht="15.75" customHeight="1">
      <c r="A135" s="418" t="s">
        <v>9</v>
      </c>
      <c r="B135" s="419" t="s">
        <v>47</v>
      </c>
      <c r="C135" s="434" t="s">
        <v>948</v>
      </c>
      <c r="D135" s="423" t="s">
        <v>948</v>
      </c>
      <c r="E135" s="428" t="s">
        <v>273</v>
      </c>
      <c r="F135" s="591" t="s">
        <v>790</v>
      </c>
      <c r="G135" s="439" t="s">
        <v>67</v>
      </c>
      <c r="H135" s="439" t="s">
        <v>67</v>
      </c>
      <c r="I135" s="386" t="s">
        <v>48</v>
      </c>
      <c r="J135" s="640">
        <v>1</v>
      </c>
      <c r="K135" s="507" t="s">
        <v>1156</v>
      </c>
      <c r="L135" s="507" t="s">
        <v>1156</v>
      </c>
      <c r="M135" s="507" t="s">
        <v>1156</v>
      </c>
    </row>
    <row r="136" spans="1:13" ht="15.75" customHeight="1">
      <c r="A136" s="418" t="s">
        <v>9</v>
      </c>
      <c r="B136" s="419" t="s">
        <v>47</v>
      </c>
      <c r="C136" s="436" t="s">
        <v>949</v>
      </c>
      <c r="D136" s="419" t="s">
        <v>950</v>
      </c>
      <c r="E136" s="428" t="s">
        <v>273</v>
      </c>
      <c r="F136" s="591" t="s">
        <v>918</v>
      </c>
      <c r="G136" s="439" t="s">
        <v>67</v>
      </c>
      <c r="H136" s="439" t="s">
        <v>67</v>
      </c>
      <c r="I136" s="386" t="s">
        <v>48</v>
      </c>
      <c r="J136" s="640">
        <v>1</v>
      </c>
      <c r="K136" s="507" t="s">
        <v>1156</v>
      </c>
      <c r="L136" s="507" t="s">
        <v>1156</v>
      </c>
      <c r="M136" s="507" t="s">
        <v>1156</v>
      </c>
    </row>
    <row r="137" spans="1:13" ht="15.75" customHeight="1">
      <c r="A137" s="418" t="s">
        <v>9</v>
      </c>
      <c r="B137" s="419" t="s">
        <v>47</v>
      </c>
      <c r="C137" s="436" t="s">
        <v>949</v>
      </c>
      <c r="D137" s="419" t="s">
        <v>951</v>
      </c>
      <c r="E137" s="428" t="s">
        <v>273</v>
      </c>
      <c r="F137" s="591" t="s">
        <v>952</v>
      </c>
      <c r="G137" s="439" t="s">
        <v>953</v>
      </c>
      <c r="H137" s="439" t="s">
        <v>953</v>
      </c>
      <c r="I137" s="386" t="s">
        <v>48</v>
      </c>
      <c r="J137" s="640">
        <v>1</v>
      </c>
      <c r="K137" s="507" t="s">
        <v>1156</v>
      </c>
      <c r="L137" s="507" t="s">
        <v>1156</v>
      </c>
      <c r="M137" s="507" t="s">
        <v>1156</v>
      </c>
    </row>
    <row r="138" spans="1:13">
      <c r="A138" s="418"/>
      <c r="B138" s="419"/>
      <c r="C138" s="420"/>
      <c r="D138" s="419"/>
      <c r="E138" s="421"/>
      <c r="F138" s="422"/>
      <c r="G138" s="425"/>
      <c r="H138" s="427"/>
      <c r="I138" s="424"/>
      <c r="J138" s="607"/>
      <c r="K138" s="608"/>
      <c r="L138" s="607"/>
      <c r="M138" s="607"/>
    </row>
    <row r="139" spans="1:13">
      <c r="A139" t="s">
        <v>402</v>
      </c>
    </row>
    <row r="140" spans="1:13">
      <c r="A140" s="183" t="s">
        <v>348</v>
      </c>
    </row>
    <row r="141" spans="1:13">
      <c r="A141" s="196" t="s">
        <v>282</v>
      </c>
    </row>
    <row r="142" spans="1:13">
      <c r="A142" s="1" t="s">
        <v>349</v>
      </c>
    </row>
  </sheetData>
  <dataValidations count="1">
    <dataValidation type="list" allowBlank="1" showInputMessage="1" showErrorMessage="1" sqref="G4:H40">
      <formula1>#REF!</formula1>
    </dataValidation>
  </dataValidations>
  <pageMargins left="0.78740157480314965" right="0.78740157480314965" top="1.0629921259842521" bottom="1.0629921259842521" header="0.78740157480314965" footer="0.78740157480314965"/>
  <pageSetup paperSize="9" scale="44"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2"/>
  <sheetViews>
    <sheetView view="pageBreakPreview" zoomScaleSheetLayoutView="100" workbookViewId="0">
      <selection activeCell="E23" sqref="E23"/>
    </sheetView>
  </sheetViews>
  <sheetFormatPr defaultColWidth="11.5703125" defaultRowHeight="12.75"/>
  <cols>
    <col min="1" max="1" width="10.5703125" style="1" customWidth="1"/>
    <col min="2" max="2" width="15.140625" style="1" customWidth="1"/>
    <col min="3" max="3" width="25.85546875" style="169" customWidth="1"/>
    <col min="4" max="4" width="14.7109375" style="1" customWidth="1"/>
    <col min="5" max="5" width="11" style="1" customWidth="1"/>
    <col min="6" max="6" width="24.85546875" style="1" customWidth="1"/>
    <col min="7" max="7" width="21.7109375" style="1" customWidth="1"/>
    <col min="8" max="8" width="14" style="1" customWidth="1"/>
    <col min="9" max="9" width="15" style="1" customWidth="1"/>
    <col min="10" max="10" width="11.85546875" style="1" customWidth="1"/>
    <col min="11" max="11" width="14.85546875" style="1" customWidth="1"/>
    <col min="12" max="12" width="18.5703125" style="1" customWidth="1"/>
    <col min="13" max="13" width="15.42578125" style="1" customWidth="1"/>
    <col min="14" max="14" width="17.5703125" style="1" customWidth="1"/>
    <col min="15" max="15" width="17.85546875" style="1" customWidth="1"/>
    <col min="16" max="16384" width="11.5703125" style="1"/>
  </cols>
  <sheetData>
    <row r="1" spans="1:15" s="54" customFormat="1" ht="22.15" customHeight="1">
      <c r="A1" s="51" t="s">
        <v>70</v>
      </c>
      <c r="B1" s="51"/>
      <c r="C1" s="166"/>
      <c r="D1" s="51"/>
      <c r="E1" s="51"/>
      <c r="F1" s="51"/>
      <c r="G1" s="51"/>
      <c r="H1" s="51"/>
      <c r="I1" s="51"/>
      <c r="J1" s="51"/>
      <c r="K1" s="51"/>
      <c r="L1" s="51"/>
      <c r="M1" s="52"/>
      <c r="N1" s="53" t="s">
        <v>0</v>
      </c>
      <c r="O1" s="265" t="s">
        <v>10</v>
      </c>
    </row>
    <row r="2" spans="1:15" s="54" customFormat="1" ht="20.100000000000001" customHeight="1">
      <c r="A2" s="55"/>
      <c r="B2" s="55"/>
      <c r="C2" s="167"/>
      <c r="D2" s="55"/>
      <c r="E2" s="55"/>
      <c r="F2" s="55"/>
      <c r="G2" s="55"/>
      <c r="H2" s="55"/>
      <c r="I2" s="55"/>
      <c r="J2" s="55"/>
      <c r="K2" s="55"/>
      <c r="L2" s="55"/>
      <c r="M2" s="56"/>
      <c r="N2" s="36"/>
      <c r="O2" s="57"/>
    </row>
    <row r="3" spans="1:15" s="58" customFormat="1" ht="37.35" customHeight="1">
      <c r="A3" s="41" t="s">
        <v>1</v>
      </c>
      <c r="B3" s="41" t="s">
        <v>42</v>
      </c>
      <c r="C3" s="168" t="s">
        <v>15</v>
      </c>
      <c r="D3" s="41" t="s">
        <v>71</v>
      </c>
      <c r="E3" s="41" t="s">
        <v>72</v>
      </c>
      <c r="F3" s="41" t="s">
        <v>73</v>
      </c>
      <c r="G3" s="41" t="s">
        <v>74</v>
      </c>
      <c r="H3" s="41" t="s">
        <v>75</v>
      </c>
      <c r="I3" s="42" t="s">
        <v>76</v>
      </c>
      <c r="J3" s="42" t="s">
        <v>77</v>
      </c>
      <c r="K3" s="41" t="s">
        <v>78</v>
      </c>
      <c r="L3" s="41" t="s">
        <v>79</v>
      </c>
      <c r="M3" s="41" t="s">
        <v>80</v>
      </c>
      <c r="N3" s="41" t="s">
        <v>81</v>
      </c>
      <c r="O3" s="41" t="s">
        <v>82</v>
      </c>
    </row>
    <row r="4" spans="1:15" s="251" customFormat="1" ht="12.75" customHeight="1">
      <c r="A4" s="248" t="s">
        <v>9</v>
      </c>
      <c r="B4" s="248" t="s">
        <v>413</v>
      </c>
      <c r="C4" s="248" t="s">
        <v>24</v>
      </c>
      <c r="D4" s="248" t="s">
        <v>414</v>
      </c>
      <c r="E4" s="248" t="s">
        <v>415</v>
      </c>
      <c r="F4" s="248" t="s">
        <v>416</v>
      </c>
      <c r="G4" s="248" t="s">
        <v>417</v>
      </c>
      <c r="H4" s="249">
        <v>706</v>
      </c>
      <c r="I4" s="249">
        <v>41.372999999999998</v>
      </c>
      <c r="J4" s="249">
        <v>256356.59772557032</v>
      </c>
      <c r="K4" s="248" t="s">
        <v>86</v>
      </c>
      <c r="L4" s="248" t="s">
        <v>87</v>
      </c>
      <c r="M4" s="248" t="s">
        <v>86</v>
      </c>
      <c r="N4" s="248" t="s">
        <v>87</v>
      </c>
      <c r="O4" s="250" t="s">
        <v>86</v>
      </c>
    </row>
    <row r="5" spans="1:15" s="255" customFormat="1" ht="12.75" customHeight="1">
      <c r="A5" s="252" t="s">
        <v>9</v>
      </c>
      <c r="B5" s="252" t="s">
        <v>413</v>
      </c>
      <c r="C5" s="252" t="s">
        <v>24</v>
      </c>
      <c r="D5" s="252" t="s">
        <v>414</v>
      </c>
      <c r="E5" s="252" t="s">
        <v>415</v>
      </c>
      <c r="F5" s="252" t="s">
        <v>418</v>
      </c>
      <c r="G5" s="252" t="s">
        <v>419</v>
      </c>
      <c r="H5" s="253">
        <v>30</v>
      </c>
      <c r="I5" s="253">
        <v>2.36</v>
      </c>
      <c r="J5" s="253">
        <v>8240.230614397984</v>
      </c>
      <c r="K5" s="252" t="s">
        <v>87</v>
      </c>
      <c r="L5" s="252" t="s">
        <v>87</v>
      </c>
      <c r="M5" s="252" t="s">
        <v>87</v>
      </c>
      <c r="N5" s="252" t="s">
        <v>87</v>
      </c>
      <c r="O5" s="254" t="s">
        <v>87</v>
      </c>
    </row>
    <row r="6" spans="1:15" s="257" customFormat="1" ht="12.75" customHeight="1">
      <c r="A6" s="252" t="s">
        <v>9</v>
      </c>
      <c r="B6" s="252" t="s">
        <v>413</v>
      </c>
      <c r="C6" s="252" t="s">
        <v>24</v>
      </c>
      <c r="D6" s="252" t="s">
        <v>414</v>
      </c>
      <c r="E6" s="252" t="s">
        <v>415</v>
      </c>
      <c r="F6" s="252" t="s">
        <v>420</v>
      </c>
      <c r="G6" s="252" t="s">
        <v>421</v>
      </c>
      <c r="H6" s="253">
        <v>6.5</v>
      </c>
      <c r="I6" s="253">
        <v>3.7499999999999999E-2</v>
      </c>
      <c r="J6" s="253">
        <v>9.2294048931910648</v>
      </c>
      <c r="K6" s="252" t="s">
        <v>87</v>
      </c>
      <c r="L6" s="252" t="s">
        <v>87</v>
      </c>
      <c r="M6" s="252" t="s">
        <v>87</v>
      </c>
      <c r="N6" s="252" t="s">
        <v>87</v>
      </c>
      <c r="O6" s="256" t="s">
        <v>87</v>
      </c>
    </row>
    <row r="7" spans="1:15" s="255" customFormat="1" ht="12.75" customHeight="1">
      <c r="A7" s="252" t="s">
        <v>9</v>
      </c>
      <c r="B7" s="252" t="s">
        <v>413</v>
      </c>
      <c r="C7" s="252" t="s">
        <v>24</v>
      </c>
      <c r="D7" s="252" t="s">
        <v>414</v>
      </c>
      <c r="E7" s="252" t="s">
        <v>328</v>
      </c>
      <c r="F7" s="252" t="s">
        <v>422</v>
      </c>
      <c r="G7" s="252" t="s">
        <v>331</v>
      </c>
      <c r="H7" s="253">
        <v>6.5</v>
      </c>
      <c r="I7" s="253">
        <v>1.2999999999999999E-2</v>
      </c>
      <c r="J7" s="253">
        <v>401.71234402832278</v>
      </c>
      <c r="K7" s="252" t="s">
        <v>87</v>
      </c>
      <c r="L7" s="252" t="s">
        <v>87</v>
      </c>
      <c r="M7" s="252" t="s">
        <v>87</v>
      </c>
      <c r="N7" s="252" t="s">
        <v>87</v>
      </c>
      <c r="O7" s="258" t="s">
        <v>87</v>
      </c>
    </row>
    <row r="8" spans="1:15" s="259" customFormat="1" ht="12.75" customHeight="1">
      <c r="A8" s="252" t="s">
        <v>9</v>
      </c>
      <c r="B8" s="252" t="s">
        <v>413</v>
      </c>
      <c r="C8" s="252" t="s">
        <v>24</v>
      </c>
      <c r="D8" s="252" t="s">
        <v>414</v>
      </c>
      <c r="E8" s="252" t="s">
        <v>328</v>
      </c>
      <c r="F8" s="252" t="s">
        <v>418</v>
      </c>
      <c r="G8" s="252" t="s">
        <v>423</v>
      </c>
      <c r="H8" s="253">
        <v>4</v>
      </c>
      <c r="I8" s="253">
        <v>3.2250000000000001E-2</v>
      </c>
      <c r="J8" s="253">
        <v>48.728656212943783</v>
      </c>
      <c r="K8" s="252" t="s">
        <v>87</v>
      </c>
      <c r="L8" s="252" t="s">
        <v>87</v>
      </c>
      <c r="M8" s="252" t="s">
        <v>87</v>
      </c>
      <c r="N8" s="252" t="s">
        <v>87</v>
      </c>
      <c r="O8" s="256" t="s">
        <v>87</v>
      </c>
    </row>
    <row r="9" spans="1:15" s="260" customFormat="1" ht="12.75" customHeight="1">
      <c r="A9" s="248" t="s">
        <v>9</v>
      </c>
      <c r="B9" s="248" t="s">
        <v>413</v>
      </c>
      <c r="C9" s="248" t="s">
        <v>24</v>
      </c>
      <c r="D9" s="248" t="s">
        <v>414</v>
      </c>
      <c r="E9" s="248" t="s">
        <v>424</v>
      </c>
      <c r="F9" s="248" t="s">
        <v>416</v>
      </c>
      <c r="G9" s="248" t="s">
        <v>425</v>
      </c>
      <c r="H9" s="249">
        <v>894.5</v>
      </c>
      <c r="I9" s="249">
        <v>31.725999999999999</v>
      </c>
      <c r="J9" s="249">
        <v>163962.46733117203</v>
      </c>
      <c r="K9" s="248" t="s">
        <v>86</v>
      </c>
      <c r="L9" s="248" t="s">
        <v>87</v>
      </c>
      <c r="M9" s="248" t="s">
        <v>87</v>
      </c>
      <c r="N9" s="248" t="s">
        <v>87</v>
      </c>
      <c r="O9" s="250" t="s">
        <v>87</v>
      </c>
    </row>
    <row r="10" spans="1:15" s="260" customFormat="1" ht="12.75" customHeight="1">
      <c r="A10" s="248" t="s">
        <v>9</v>
      </c>
      <c r="B10" s="248" t="s">
        <v>413</v>
      </c>
      <c r="C10" s="248" t="s">
        <v>24</v>
      </c>
      <c r="D10" s="248" t="s">
        <v>414</v>
      </c>
      <c r="E10" s="248" t="s">
        <v>329</v>
      </c>
      <c r="F10" s="248" t="s">
        <v>418</v>
      </c>
      <c r="G10" s="248" t="s">
        <v>426</v>
      </c>
      <c r="H10" s="249">
        <v>542</v>
      </c>
      <c r="I10" s="249">
        <v>178.08825000000002</v>
      </c>
      <c r="J10" s="249">
        <v>1100581.3208468128</v>
      </c>
      <c r="K10" s="248" t="s">
        <v>86</v>
      </c>
      <c r="L10" s="248" t="s">
        <v>87</v>
      </c>
      <c r="M10" s="248" t="s">
        <v>86</v>
      </c>
      <c r="N10" s="248" t="s">
        <v>87</v>
      </c>
      <c r="O10" s="250" t="s">
        <v>87</v>
      </c>
    </row>
    <row r="11" spans="1:15" s="260" customFormat="1" ht="12.75" customHeight="1">
      <c r="A11" s="248" t="s">
        <v>9</v>
      </c>
      <c r="B11" s="248" t="s">
        <v>413</v>
      </c>
      <c r="C11" s="248" t="s">
        <v>24</v>
      </c>
      <c r="D11" s="248" t="s">
        <v>414</v>
      </c>
      <c r="E11" s="248" t="s">
        <v>329</v>
      </c>
      <c r="F11" s="248" t="s">
        <v>418</v>
      </c>
      <c r="G11" s="248" t="s">
        <v>427</v>
      </c>
      <c r="H11" s="249">
        <v>4418</v>
      </c>
      <c r="I11" s="249">
        <v>1251.4213500000001</v>
      </c>
      <c r="J11" s="249">
        <v>1947848.6510786018</v>
      </c>
      <c r="K11" s="248" t="s">
        <v>86</v>
      </c>
      <c r="L11" s="248" t="s">
        <v>86</v>
      </c>
      <c r="M11" s="248" t="s">
        <v>86</v>
      </c>
      <c r="N11" s="248" t="s">
        <v>87</v>
      </c>
      <c r="O11" s="250" t="s">
        <v>87</v>
      </c>
    </row>
    <row r="12" spans="1:15" s="259" customFormat="1" ht="12.75" customHeight="1">
      <c r="A12" s="252" t="s">
        <v>9</v>
      </c>
      <c r="B12" s="252" t="s">
        <v>413</v>
      </c>
      <c r="C12" s="252" t="s">
        <v>24</v>
      </c>
      <c r="D12" s="252" t="s">
        <v>414</v>
      </c>
      <c r="E12" s="252" t="s">
        <v>329</v>
      </c>
      <c r="F12" s="252" t="s">
        <v>418</v>
      </c>
      <c r="G12" s="252" t="s">
        <v>428</v>
      </c>
      <c r="H12" s="253">
        <v>1</v>
      </c>
      <c r="I12" s="253">
        <v>0.08</v>
      </c>
      <c r="J12" s="253">
        <v>119.82075241290559</v>
      </c>
      <c r="K12" s="252" t="s">
        <v>87</v>
      </c>
      <c r="L12" s="252" t="s">
        <v>87</v>
      </c>
      <c r="M12" s="252" t="s">
        <v>87</v>
      </c>
      <c r="N12" s="252" t="s">
        <v>87</v>
      </c>
      <c r="O12" s="256" t="s">
        <v>87</v>
      </c>
    </row>
    <row r="13" spans="1:15" s="260" customFormat="1" ht="12.75" customHeight="1">
      <c r="A13" s="248" t="s">
        <v>9</v>
      </c>
      <c r="B13" s="248" t="s">
        <v>413</v>
      </c>
      <c r="C13" s="248" t="s">
        <v>24</v>
      </c>
      <c r="D13" s="248" t="s">
        <v>414</v>
      </c>
      <c r="E13" s="248" t="s">
        <v>329</v>
      </c>
      <c r="F13" s="248" t="s">
        <v>420</v>
      </c>
      <c r="G13" s="248" t="s">
        <v>429</v>
      </c>
      <c r="H13" s="249">
        <v>233.5</v>
      </c>
      <c r="I13" s="249">
        <v>261.101</v>
      </c>
      <c r="J13" s="249">
        <v>63536.079015452655</v>
      </c>
      <c r="K13" s="248" t="s">
        <v>86</v>
      </c>
      <c r="L13" s="248" t="s">
        <v>87</v>
      </c>
      <c r="M13" s="248" t="s">
        <v>87</v>
      </c>
      <c r="N13" s="248" t="s">
        <v>87</v>
      </c>
      <c r="O13" s="250" t="s">
        <v>87</v>
      </c>
    </row>
    <row r="14" spans="1:15" s="259" customFormat="1" ht="12.75" customHeight="1">
      <c r="A14" s="252" t="s">
        <v>9</v>
      </c>
      <c r="B14" s="252" t="s">
        <v>413</v>
      </c>
      <c r="C14" s="252" t="s">
        <v>24</v>
      </c>
      <c r="D14" s="252" t="s">
        <v>414</v>
      </c>
      <c r="E14" s="252" t="s">
        <v>430</v>
      </c>
      <c r="F14" s="252" t="s">
        <v>422</v>
      </c>
      <c r="G14" s="252" t="s">
        <v>431</v>
      </c>
      <c r="H14" s="253">
        <v>13.5</v>
      </c>
      <c r="I14" s="253">
        <v>0.19750000000000001</v>
      </c>
      <c r="J14" s="253">
        <v>786.17775424280228</v>
      </c>
      <c r="K14" s="252" t="s">
        <v>87</v>
      </c>
      <c r="L14" s="252" t="s">
        <v>87</v>
      </c>
      <c r="M14" s="252" t="s">
        <v>87</v>
      </c>
      <c r="N14" s="252" t="s">
        <v>87</v>
      </c>
      <c r="O14" s="256" t="s">
        <v>87</v>
      </c>
    </row>
    <row r="15" spans="1:15" s="259" customFormat="1" ht="12.75" customHeight="1">
      <c r="A15" s="252" t="s">
        <v>9</v>
      </c>
      <c r="B15" s="252" t="s">
        <v>413</v>
      </c>
      <c r="C15" s="252" t="s">
        <v>24</v>
      </c>
      <c r="D15" s="252" t="s">
        <v>414</v>
      </c>
      <c r="E15" s="252" t="s">
        <v>430</v>
      </c>
      <c r="F15" s="252" t="s">
        <v>418</v>
      </c>
      <c r="G15" s="252" t="s">
        <v>432</v>
      </c>
      <c r="H15" s="253">
        <v>173</v>
      </c>
      <c r="I15" s="253">
        <v>23.356900000000003</v>
      </c>
      <c r="J15" s="253">
        <v>73529.782684415622</v>
      </c>
      <c r="K15" s="252" t="s">
        <v>87</v>
      </c>
      <c r="L15" s="252" t="s">
        <v>87</v>
      </c>
      <c r="M15" s="252" t="s">
        <v>87</v>
      </c>
      <c r="N15" s="252" t="s">
        <v>87</v>
      </c>
      <c r="O15" s="256" t="s">
        <v>87</v>
      </c>
    </row>
    <row r="16" spans="1:15" s="260" customFormat="1" ht="12.75" customHeight="1">
      <c r="A16" s="248" t="s">
        <v>9</v>
      </c>
      <c r="B16" s="248" t="s">
        <v>413</v>
      </c>
      <c r="C16" s="248" t="s">
        <v>24</v>
      </c>
      <c r="D16" s="248" t="s">
        <v>414</v>
      </c>
      <c r="E16" s="248" t="s">
        <v>430</v>
      </c>
      <c r="F16" s="248" t="s">
        <v>418</v>
      </c>
      <c r="G16" s="248" t="s">
        <v>433</v>
      </c>
      <c r="H16" s="249">
        <v>526</v>
      </c>
      <c r="I16" s="249">
        <v>72.571250000000006</v>
      </c>
      <c r="J16" s="249">
        <v>164277.36406556837</v>
      </c>
      <c r="K16" s="248" t="s">
        <v>86</v>
      </c>
      <c r="L16" s="248" t="s">
        <v>87</v>
      </c>
      <c r="M16" s="248" t="s">
        <v>86</v>
      </c>
      <c r="N16" s="248" t="s">
        <v>87</v>
      </c>
      <c r="O16" s="250" t="s">
        <v>87</v>
      </c>
    </row>
    <row r="17" spans="1:15" s="259" customFormat="1" ht="12.75" customHeight="1">
      <c r="A17" s="252" t="s">
        <v>9</v>
      </c>
      <c r="B17" s="252" t="s">
        <v>413</v>
      </c>
      <c r="C17" s="252" t="s">
        <v>24</v>
      </c>
      <c r="D17" s="252" t="s">
        <v>414</v>
      </c>
      <c r="E17" s="252" t="s">
        <v>430</v>
      </c>
      <c r="F17" s="252" t="s">
        <v>418</v>
      </c>
      <c r="G17" s="252" t="s">
        <v>434</v>
      </c>
      <c r="H17" s="253">
        <v>0.5</v>
      </c>
      <c r="I17" s="253">
        <v>2.5000000000000001E-2</v>
      </c>
      <c r="J17" s="253">
        <v>37.443985129032995</v>
      </c>
      <c r="K17" s="252" t="s">
        <v>87</v>
      </c>
      <c r="L17" s="252" t="s">
        <v>87</v>
      </c>
      <c r="M17" s="252" t="s">
        <v>87</v>
      </c>
      <c r="N17" s="252" t="s">
        <v>87</v>
      </c>
      <c r="O17" s="256" t="s">
        <v>87</v>
      </c>
    </row>
    <row r="18" spans="1:15" s="259" customFormat="1" ht="12.75" customHeight="1">
      <c r="A18" s="252" t="s">
        <v>9</v>
      </c>
      <c r="B18" s="252" t="s">
        <v>413</v>
      </c>
      <c r="C18" s="252" t="s">
        <v>24</v>
      </c>
      <c r="D18" s="252" t="s">
        <v>414</v>
      </c>
      <c r="E18" s="252" t="s">
        <v>435</v>
      </c>
      <c r="F18" s="252" t="s">
        <v>436</v>
      </c>
      <c r="G18" s="252" t="s">
        <v>437</v>
      </c>
      <c r="H18" s="253">
        <v>177.5</v>
      </c>
      <c r="I18" s="253">
        <v>29.704750000000001</v>
      </c>
      <c r="J18" s="253">
        <v>44941.471545492008</v>
      </c>
      <c r="K18" s="252" t="s">
        <v>87</v>
      </c>
      <c r="L18" s="252" t="s">
        <v>87</v>
      </c>
      <c r="M18" s="252" t="s">
        <v>87</v>
      </c>
      <c r="N18" s="252" t="s">
        <v>87</v>
      </c>
      <c r="O18" s="256" t="s">
        <v>87</v>
      </c>
    </row>
    <row r="19" spans="1:15" s="259" customFormat="1" ht="12.75" customHeight="1">
      <c r="A19" s="252" t="s">
        <v>9</v>
      </c>
      <c r="B19" s="252" t="s">
        <v>413</v>
      </c>
      <c r="C19" s="252" t="s">
        <v>24</v>
      </c>
      <c r="D19" s="252" t="s">
        <v>414</v>
      </c>
      <c r="E19" s="252" t="s">
        <v>330</v>
      </c>
      <c r="F19" s="252" t="s">
        <v>438</v>
      </c>
      <c r="G19" s="252" t="s">
        <v>439</v>
      </c>
      <c r="H19" s="253">
        <v>11</v>
      </c>
      <c r="I19" s="253">
        <v>1.9151499999999999</v>
      </c>
      <c r="J19" s="253">
        <v>6982.2994241704964</v>
      </c>
      <c r="K19" s="252" t="s">
        <v>87</v>
      </c>
      <c r="L19" s="252" t="s">
        <v>87</v>
      </c>
      <c r="M19" s="252" t="s">
        <v>87</v>
      </c>
      <c r="N19" s="252" t="s">
        <v>87</v>
      </c>
      <c r="O19" s="256" t="s">
        <v>87</v>
      </c>
    </row>
    <row r="20" spans="1:15" s="259" customFormat="1" ht="12.75" customHeight="1">
      <c r="A20" s="252" t="s">
        <v>9</v>
      </c>
      <c r="B20" s="252" t="s">
        <v>413</v>
      </c>
      <c r="C20" s="252" t="s">
        <v>24</v>
      </c>
      <c r="D20" s="252" t="s">
        <v>414</v>
      </c>
      <c r="E20" s="252" t="s">
        <v>398</v>
      </c>
      <c r="F20" s="252" t="s">
        <v>418</v>
      </c>
      <c r="G20" s="252" t="s">
        <v>399</v>
      </c>
      <c r="H20" s="253">
        <v>86</v>
      </c>
      <c r="I20" s="253">
        <v>55.7605</v>
      </c>
      <c r="J20" s="253">
        <v>84122.397047471866</v>
      </c>
      <c r="K20" s="252" t="s">
        <v>87</v>
      </c>
      <c r="L20" s="252" t="s">
        <v>87</v>
      </c>
      <c r="M20" s="252" t="s">
        <v>87</v>
      </c>
      <c r="N20" s="252" t="s">
        <v>87</v>
      </c>
      <c r="O20" s="256" t="s">
        <v>87</v>
      </c>
    </row>
    <row r="21" spans="1:15" s="260" customFormat="1" ht="12.75" customHeight="1">
      <c r="A21" s="248" t="s">
        <v>9</v>
      </c>
      <c r="B21" s="248" t="s">
        <v>413</v>
      </c>
      <c r="C21" s="248" t="s">
        <v>24</v>
      </c>
      <c r="D21" s="248" t="s">
        <v>414</v>
      </c>
      <c r="E21" s="248" t="s">
        <v>84</v>
      </c>
      <c r="F21" s="248" t="s">
        <v>418</v>
      </c>
      <c r="G21" s="248" t="s">
        <v>332</v>
      </c>
      <c r="H21" s="249">
        <v>682.5</v>
      </c>
      <c r="I21" s="249">
        <v>1403.2694000000001</v>
      </c>
      <c r="J21" s="249">
        <v>2110406.8249934558</v>
      </c>
      <c r="K21" s="248" t="s">
        <v>86</v>
      </c>
      <c r="L21" s="248" t="s">
        <v>86</v>
      </c>
      <c r="M21" s="248" t="s">
        <v>86</v>
      </c>
      <c r="N21" s="248" t="s">
        <v>87</v>
      </c>
      <c r="O21" s="250" t="s">
        <v>86</v>
      </c>
    </row>
    <row r="22" spans="1:15" s="259" customFormat="1" ht="12.75" customHeight="1">
      <c r="A22" s="252" t="s">
        <v>9</v>
      </c>
      <c r="B22" s="252" t="s">
        <v>413</v>
      </c>
      <c r="C22" s="252" t="s">
        <v>24</v>
      </c>
      <c r="D22" s="252" t="s">
        <v>414</v>
      </c>
      <c r="E22" s="252" t="s">
        <v>84</v>
      </c>
      <c r="F22" s="252" t="s">
        <v>420</v>
      </c>
      <c r="G22" s="252" t="s">
        <v>440</v>
      </c>
      <c r="H22" s="253">
        <v>1</v>
      </c>
      <c r="I22" s="253">
        <v>16.725000000000001</v>
      </c>
      <c r="J22" s="253">
        <v>2553.5225989240184</v>
      </c>
      <c r="K22" s="252" t="s">
        <v>87</v>
      </c>
      <c r="L22" s="252" t="s">
        <v>87</v>
      </c>
      <c r="M22" s="252" t="s">
        <v>87</v>
      </c>
      <c r="N22" s="252" t="s">
        <v>87</v>
      </c>
      <c r="O22" s="256" t="s">
        <v>87</v>
      </c>
    </row>
    <row r="23" spans="1:15" s="259" customFormat="1" ht="12.75" customHeight="1">
      <c r="A23" s="252" t="s">
        <v>9</v>
      </c>
      <c r="B23" s="252" t="s">
        <v>413</v>
      </c>
      <c r="C23" s="252" t="s">
        <v>24</v>
      </c>
      <c r="D23" s="252" t="s">
        <v>414</v>
      </c>
      <c r="E23" s="252" t="s">
        <v>441</v>
      </c>
      <c r="F23" s="252" t="s">
        <v>418</v>
      </c>
      <c r="G23" s="252" t="s">
        <v>442</v>
      </c>
      <c r="H23" s="253">
        <v>0.5</v>
      </c>
      <c r="I23" s="253">
        <v>0.95</v>
      </c>
      <c r="J23" s="253">
        <v>1422.8714349032539</v>
      </c>
      <c r="K23" s="252" t="s">
        <v>87</v>
      </c>
      <c r="L23" s="252" t="s">
        <v>87</v>
      </c>
      <c r="M23" s="252" t="s">
        <v>87</v>
      </c>
      <c r="N23" s="252" t="s">
        <v>87</v>
      </c>
      <c r="O23" s="256" t="s">
        <v>86</v>
      </c>
    </row>
    <row r="24" spans="1:15" s="259" customFormat="1" ht="12.75" customHeight="1">
      <c r="A24" s="252" t="s">
        <v>9</v>
      </c>
      <c r="B24" s="252" t="s">
        <v>413</v>
      </c>
      <c r="C24" s="252" t="s">
        <v>24</v>
      </c>
      <c r="D24" s="252" t="s">
        <v>414</v>
      </c>
      <c r="E24" s="252" t="s">
        <v>441</v>
      </c>
      <c r="F24" s="252" t="s">
        <v>420</v>
      </c>
      <c r="G24" s="252" t="s">
        <v>443</v>
      </c>
      <c r="H24" s="253">
        <v>0.5</v>
      </c>
      <c r="I24" s="253">
        <v>2.61</v>
      </c>
      <c r="J24" s="253">
        <v>530.05001075788743</v>
      </c>
      <c r="K24" s="252" t="s">
        <v>87</v>
      </c>
      <c r="L24" s="252" t="s">
        <v>87</v>
      </c>
      <c r="M24" s="252" t="s">
        <v>87</v>
      </c>
      <c r="N24" s="252" t="s">
        <v>87</v>
      </c>
      <c r="O24" s="256" t="s">
        <v>87</v>
      </c>
    </row>
    <row r="25" spans="1:15" s="259" customFormat="1" ht="12.75" customHeight="1">
      <c r="A25" s="252" t="s">
        <v>9</v>
      </c>
      <c r="B25" s="252" t="s">
        <v>413</v>
      </c>
      <c r="C25" s="252" t="s">
        <v>24</v>
      </c>
      <c r="D25" s="252" t="s">
        <v>414</v>
      </c>
      <c r="E25" s="252" t="s">
        <v>441</v>
      </c>
      <c r="F25" s="252" t="s">
        <v>420</v>
      </c>
      <c r="G25" s="252" t="s">
        <v>444</v>
      </c>
      <c r="H25" s="253">
        <v>3.5</v>
      </c>
      <c r="I25" s="253">
        <v>324.23</v>
      </c>
      <c r="J25" s="253">
        <v>76111.187095341884</v>
      </c>
      <c r="K25" s="252" t="s">
        <v>87</v>
      </c>
      <c r="L25" s="252" t="s">
        <v>87</v>
      </c>
      <c r="M25" s="252" t="s">
        <v>87</v>
      </c>
      <c r="N25" s="252" t="s">
        <v>87</v>
      </c>
      <c r="O25" s="256" t="s">
        <v>87</v>
      </c>
    </row>
    <row r="26" spans="1:15" s="259" customFormat="1" ht="12.75" customHeight="1">
      <c r="A26" s="252" t="s">
        <v>9</v>
      </c>
      <c r="B26" s="252" t="s">
        <v>413</v>
      </c>
      <c r="C26" s="252" t="s">
        <v>24</v>
      </c>
      <c r="D26" s="252" t="s">
        <v>414</v>
      </c>
      <c r="E26" s="252" t="s">
        <v>445</v>
      </c>
      <c r="F26" s="252" t="s">
        <v>422</v>
      </c>
      <c r="G26" s="252" t="s">
        <v>446</v>
      </c>
      <c r="H26" s="253">
        <v>0.5</v>
      </c>
      <c r="I26" s="253">
        <v>0.13700000000000001</v>
      </c>
      <c r="J26" s="253">
        <v>911.612679661725</v>
      </c>
      <c r="K26" s="252" t="s">
        <v>87</v>
      </c>
      <c r="L26" s="252" t="s">
        <v>87</v>
      </c>
      <c r="M26" s="252" t="s">
        <v>87</v>
      </c>
      <c r="N26" s="252" t="s">
        <v>87</v>
      </c>
      <c r="O26" s="256" t="s">
        <v>86</v>
      </c>
    </row>
    <row r="27" spans="1:15" s="259" customFormat="1" ht="12.75" customHeight="1">
      <c r="A27" s="252" t="s">
        <v>9</v>
      </c>
      <c r="B27" s="252" t="s">
        <v>413</v>
      </c>
      <c r="C27" s="252" t="s">
        <v>24</v>
      </c>
      <c r="D27" s="252" t="s">
        <v>414</v>
      </c>
      <c r="E27" s="252" t="s">
        <v>445</v>
      </c>
      <c r="F27" s="252" t="s">
        <v>418</v>
      </c>
      <c r="G27" s="252" t="s">
        <v>447</v>
      </c>
      <c r="H27" s="253">
        <v>38</v>
      </c>
      <c r="I27" s="253">
        <v>61.1355</v>
      </c>
      <c r="J27" s="253">
        <v>92634.500111895875</v>
      </c>
      <c r="K27" s="252" t="s">
        <v>87</v>
      </c>
      <c r="L27" s="252" t="s">
        <v>87</v>
      </c>
      <c r="M27" s="252" t="s">
        <v>87</v>
      </c>
      <c r="N27" s="252" t="s">
        <v>87</v>
      </c>
      <c r="O27" s="256" t="s">
        <v>86</v>
      </c>
    </row>
    <row r="28" spans="1:15" s="259" customFormat="1" ht="12.75" customHeight="1">
      <c r="A28" s="252" t="s">
        <v>9</v>
      </c>
      <c r="B28" s="252" t="s">
        <v>413</v>
      </c>
      <c r="C28" s="252" t="s">
        <v>24</v>
      </c>
      <c r="D28" s="252" t="s">
        <v>414</v>
      </c>
      <c r="E28" s="252" t="s">
        <v>445</v>
      </c>
      <c r="F28" s="252" t="s">
        <v>418</v>
      </c>
      <c r="G28" s="252" t="s">
        <v>448</v>
      </c>
      <c r="H28" s="253">
        <v>0.5</v>
      </c>
      <c r="I28" s="253">
        <v>3.7499999999999999E-2</v>
      </c>
      <c r="J28" s="253">
        <v>136.23232450343764</v>
      </c>
      <c r="K28" s="252" t="s">
        <v>87</v>
      </c>
      <c r="L28" s="252" t="s">
        <v>87</v>
      </c>
      <c r="M28" s="252" t="s">
        <v>87</v>
      </c>
      <c r="N28" s="252" t="s">
        <v>87</v>
      </c>
      <c r="O28" s="256" t="s">
        <v>86</v>
      </c>
    </row>
    <row r="29" spans="1:15" s="260" customFormat="1" ht="12.75" customHeight="1">
      <c r="A29" s="248" t="s">
        <v>9</v>
      </c>
      <c r="B29" s="248" t="s">
        <v>413</v>
      </c>
      <c r="C29" s="248" t="s">
        <v>24</v>
      </c>
      <c r="D29" s="248" t="s">
        <v>414</v>
      </c>
      <c r="E29" s="248" t="s">
        <v>449</v>
      </c>
      <c r="F29" s="248" t="s">
        <v>420</v>
      </c>
      <c r="G29" s="248" t="s">
        <v>450</v>
      </c>
      <c r="H29" s="249">
        <v>17.5</v>
      </c>
      <c r="I29" s="249">
        <v>804.67899999999997</v>
      </c>
      <c r="J29" s="249">
        <v>141193.61450193351</v>
      </c>
      <c r="K29" s="248" t="s">
        <v>87</v>
      </c>
      <c r="L29" s="248" t="s">
        <v>86</v>
      </c>
      <c r="M29" s="248" t="s">
        <v>87</v>
      </c>
      <c r="N29" s="248" t="s">
        <v>87</v>
      </c>
      <c r="O29" s="250" t="s">
        <v>87</v>
      </c>
    </row>
    <row r="30" spans="1:15" s="260" customFormat="1" ht="12.75" customHeight="1">
      <c r="A30" s="248" t="s">
        <v>9</v>
      </c>
      <c r="B30" s="248" t="s">
        <v>413</v>
      </c>
      <c r="C30" s="248" t="s">
        <v>24</v>
      </c>
      <c r="D30" s="248" t="s">
        <v>414</v>
      </c>
      <c r="E30" s="248" t="s">
        <v>449</v>
      </c>
      <c r="F30" s="248" t="s">
        <v>420</v>
      </c>
      <c r="G30" s="248" t="s">
        <v>451</v>
      </c>
      <c r="H30" s="249">
        <v>168</v>
      </c>
      <c r="I30" s="249">
        <v>7788.1144999999997</v>
      </c>
      <c r="J30" s="249">
        <v>1771220.2683684975</v>
      </c>
      <c r="K30" s="248" t="s">
        <v>87</v>
      </c>
      <c r="L30" s="248" t="s">
        <v>86</v>
      </c>
      <c r="M30" s="248" t="s">
        <v>86</v>
      </c>
      <c r="N30" s="248" t="s">
        <v>87</v>
      </c>
      <c r="O30" s="250" t="s">
        <v>87</v>
      </c>
    </row>
    <row r="31" spans="1:15" s="259" customFormat="1" ht="12.75" customHeight="1">
      <c r="A31" s="252" t="s">
        <v>9</v>
      </c>
      <c r="B31" s="252" t="s">
        <v>413</v>
      </c>
      <c r="C31" s="252" t="s">
        <v>24</v>
      </c>
      <c r="D31" s="252" t="s">
        <v>414</v>
      </c>
      <c r="E31" s="252" t="s">
        <v>452</v>
      </c>
      <c r="F31" s="252" t="s">
        <v>452</v>
      </c>
      <c r="G31" s="252" t="s">
        <v>452</v>
      </c>
      <c r="H31" s="253">
        <v>24.5</v>
      </c>
      <c r="I31" s="253">
        <v>2.1404999999999998</v>
      </c>
      <c r="J31" s="253">
        <v>28169.479134707359</v>
      </c>
      <c r="K31" s="252" t="s">
        <v>87</v>
      </c>
      <c r="L31" s="252" t="s">
        <v>87</v>
      </c>
      <c r="M31" s="252" t="s">
        <v>87</v>
      </c>
      <c r="N31" s="252" t="s">
        <v>87</v>
      </c>
      <c r="O31" s="256" t="s">
        <v>87</v>
      </c>
    </row>
    <row r="32" spans="1:15" s="259" customFormat="1" ht="12.75" customHeight="1">
      <c r="A32" s="252" t="s">
        <v>9</v>
      </c>
      <c r="B32" s="252" t="s">
        <v>413</v>
      </c>
      <c r="C32" s="252" t="s">
        <v>24</v>
      </c>
      <c r="D32" s="252" t="s">
        <v>453</v>
      </c>
      <c r="E32" s="252" t="s">
        <v>415</v>
      </c>
      <c r="F32" s="252" t="s">
        <v>438</v>
      </c>
      <c r="G32" s="252" t="s">
        <v>454</v>
      </c>
      <c r="H32" s="253">
        <v>116.5</v>
      </c>
      <c r="I32" s="253">
        <v>2.3137500000000002</v>
      </c>
      <c r="J32" s="253">
        <v>8169.0746480102207</v>
      </c>
      <c r="K32" s="252" t="s">
        <v>87</v>
      </c>
      <c r="L32" s="252" t="s">
        <v>87</v>
      </c>
      <c r="M32" s="252" t="s">
        <v>87</v>
      </c>
      <c r="N32" s="252" t="s">
        <v>87</v>
      </c>
      <c r="O32" s="256" t="s">
        <v>87</v>
      </c>
    </row>
    <row r="33" spans="1:15" s="260" customFormat="1" ht="12.75" customHeight="1">
      <c r="A33" s="248" t="s">
        <v>9</v>
      </c>
      <c r="B33" s="248" t="s">
        <v>413</v>
      </c>
      <c r="C33" s="248" t="s">
        <v>24</v>
      </c>
      <c r="D33" s="248" t="s">
        <v>453</v>
      </c>
      <c r="E33" s="248" t="s">
        <v>415</v>
      </c>
      <c r="F33" s="248" t="s">
        <v>416</v>
      </c>
      <c r="G33" s="248" t="s">
        <v>417</v>
      </c>
      <c r="H33" s="249">
        <v>5544.5</v>
      </c>
      <c r="I33" s="249">
        <v>215.28185000000002</v>
      </c>
      <c r="J33" s="249">
        <v>1325678.2477116548</v>
      </c>
      <c r="K33" s="248" t="s">
        <v>86</v>
      </c>
      <c r="L33" s="248" t="s">
        <v>87</v>
      </c>
      <c r="M33" s="248" t="s">
        <v>86</v>
      </c>
      <c r="N33" s="248" t="s">
        <v>87</v>
      </c>
      <c r="O33" s="250" t="s">
        <v>87</v>
      </c>
    </row>
    <row r="34" spans="1:15" s="259" customFormat="1" ht="12.75" customHeight="1">
      <c r="A34" s="252" t="s">
        <v>9</v>
      </c>
      <c r="B34" s="252" t="s">
        <v>413</v>
      </c>
      <c r="C34" s="252" t="s">
        <v>24</v>
      </c>
      <c r="D34" s="252" t="s">
        <v>453</v>
      </c>
      <c r="E34" s="252" t="s">
        <v>415</v>
      </c>
      <c r="F34" s="252" t="s">
        <v>418</v>
      </c>
      <c r="G34" s="252" t="s">
        <v>419</v>
      </c>
      <c r="H34" s="253">
        <v>27.5</v>
      </c>
      <c r="I34" s="253">
        <v>0.86899999999999999</v>
      </c>
      <c r="J34" s="253">
        <v>1926.9219694373405</v>
      </c>
      <c r="K34" s="252" t="s">
        <v>87</v>
      </c>
      <c r="L34" s="252" t="s">
        <v>87</v>
      </c>
      <c r="M34" s="252" t="s">
        <v>87</v>
      </c>
      <c r="N34" s="252" t="s">
        <v>87</v>
      </c>
      <c r="O34" s="256" t="s">
        <v>87</v>
      </c>
    </row>
    <row r="35" spans="1:15" s="259" customFormat="1" ht="12.75" customHeight="1">
      <c r="A35" s="252" t="s">
        <v>9</v>
      </c>
      <c r="B35" s="252" t="s">
        <v>413</v>
      </c>
      <c r="C35" s="252" t="s">
        <v>24</v>
      </c>
      <c r="D35" s="252" t="s">
        <v>453</v>
      </c>
      <c r="E35" s="252" t="s">
        <v>415</v>
      </c>
      <c r="F35" s="252" t="s">
        <v>455</v>
      </c>
      <c r="G35" s="252" t="s">
        <v>456</v>
      </c>
      <c r="H35" s="253">
        <v>215</v>
      </c>
      <c r="I35" s="253">
        <v>5.0355000000000008</v>
      </c>
      <c r="J35" s="253">
        <v>11445.458091021104</v>
      </c>
      <c r="K35" s="252" t="s">
        <v>87</v>
      </c>
      <c r="L35" s="252" t="s">
        <v>87</v>
      </c>
      <c r="M35" s="252" t="s">
        <v>87</v>
      </c>
      <c r="N35" s="252" t="s">
        <v>87</v>
      </c>
      <c r="O35" s="256" t="s">
        <v>87</v>
      </c>
    </row>
    <row r="36" spans="1:15" s="259" customFormat="1" ht="12.75" customHeight="1">
      <c r="A36" s="252" t="s">
        <v>9</v>
      </c>
      <c r="B36" s="252" t="s">
        <v>413</v>
      </c>
      <c r="C36" s="252" t="s">
        <v>24</v>
      </c>
      <c r="D36" s="252" t="s">
        <v>453</v>
      </c>
      <c r="E36" s="252" t="s">
        <v>415</v>
      </c>
      <c r="F36" s="252" t="s">
        <v>420</v>
      </c>
      <c r="G36" s="252" t="s">
        <v>421</v>
      </c>
      <c r="H36" s="253">
        <v>19.5</v>
      </c>
      <c r="I36" s="253">
        <v>0.443</v>
      </c>
      <c r="J36" s="253">
        <v>301.82075342187579</v>
      </c>
      <c r="K36" s="252" t="s">
        <v>87</v>
      </c>
      <c r="L36" s="252" t="s">
        <v>87</v>
      </c>
      <c r="M36" s="252" t="s">
        <v>87</v>
      </c>
      <c r="N36" s="252" t="s">
        <v>87</v>
      </c>
      <c r="O36" s="256" t="s">
        <v>87</v>
      </c>
    </row>
    <row r="37" spans="1:15" s="260" customFormat="1" ht="12.75" customHeight="1">
      <c r="A37" s="248" t="s">
        <v>9</v>
      </c>
      <c r="B37" s="248" t="s">
        <v>413</v>
      </c>
      <c r="C37" s="248" t="s">
        <v>24</v>
      </c>
      <c r="D37" s="248" t="s">
        <v>453</v>
      </c>
      <c r="E37" s="248" t="s">
        <v>328</v>
      </c>
      <c r="F37" s="248" t="s">
        <v>438</v>
      </c>
      <c r="G37" s="248" t="s">
        <v>457</v>
      </c>
      <c r="H37" s="249">
        <v>652</v>
      </c>
      <c r="I37" s="249">
        <v>7.4000500000000002</v>
      </c>
      <c r="J37" s="249">
        <v>14780.778902071255</v>
      </c>
      <c r="K37" s="248" t="s">
        <v>86</v>
      </c>
      <c r="L37" s="248" t="s">
        <v>87</v>
      </c>
      <c r="M37" s="248" t="s">
        <v>87</v>
      </c>
      <c r="N37" s="248" t="s">
        <v>87</v>
      </c>
      <c r="O37" s="250" t="s">
        <v>87</v>
      </c>
    </row>
    <row r="38" spans="1:15" s="259" customFormat="1" ht="12.75" customHeight="1">
      <c r="A38" s="252" t="s">
        <v>9</v>
      </c>
      <c r="B38" s="252" t="s">
        <v>413</v>
      </c>
      <c r="C38" s="252" t="s">
        <v>24</v>
      </c>
      <c r="D38" s="252" t="s">
        <v>453</v>
      </c>
      <c r="E38" s="252" t="s">
        <v>328</v>
      </c>
      <c r="F38" s="252" t="s">
        <v>416</v>
      </c>
      <c r="G38" s="252" t="s">
        <v>458</v>
      </c>
      <c r="H38" s="253">
        <v>315.5</v>
      </c>
      <c r="I38" s="253">
        <v>3.6727500000000002</v>
      </c>
      <c r="J38" s="253">
        <v>20218.943578216924</v>
      </c>
      <c r="K38" s="252" t="s">
        <v>87</v>
      </c>
      <c r="L38" s="252" t="s">
        <v>87</v>
      </c>
      <c r="M38" s="252" t="s">
        <v>87</v>
      </c>
      <c r="N38" s="252" t="s">
        <v>87</v>
      </c>
      <c r="O38" s="256" t="s">
        <v>87</v>
      </c>
    </row>
    <row r="39" spans="1:15" s="259" customFormat="1" ht="12.75" customHeight="1">
      <c r="A39" s="252" t="s">
        <v>9</v>
      </c>
      <c r="B39" s="252" t="s">
        <v>413</v>
      </c>
      <c r="C39" s="252" t="s">
        <v>24</v>
      </c>
      <c r="D39" s="252" t="s">
        <v>453</v>
      </c>
      <c r="E39" s="252" t="s">
        <v>328</v>
      </c>
      <c r="F39" s="252" t="s">
        <v>418</v>
      </c>
      <c r="G39" s="252" t="s">
        <v>423</v>
      </c>
      <c r="H39" s="253">
        <v>23</v>
      </c>
      <c r="I39" s="253">
        <v>0.65229999999999999</v>
      </c>
      <c r="J39" s="253">
        <v>976.98845998672869</v>
      </c>
      <c r="K39" s="252" t="s">
        <v>87</v>
      </c>
      <c r="L39" s="252" t="s">
        <v>87</v>
      </c>
      <c r="M39" s="252" t="s">
        <v>87</v>
      </c>
      <c r="N39" s="252" t="s">
        <v>87</v>
      </c>
      <c r="O39" s="256" t="s">
        <v>87</v>
      </c>
    </row>
    <row r="40" spans="1:15" s="259" customFormat="1" ht="12.75" customHeight="1">
      <c r="A40" s="252" t="s">
        <v>9</v>
      </c>
      <c r="B40" s="252" t="s">
        <v>413</v>
      </c>
      <c r="C40" s="252" t="s">
        <v>24</v>
      </c>
      <c r="D40" s="252" t="s">
        <v>453</v>
      </c>
      <c r="E40" s="252" t="s">
        <v>328</v>
      </c>
      <c r="F40" s="252" t="s">
        <v>455</v>
      </c>
      <c r="G40" s="252" t="s">
        <v>459</v>
      </c>
      <c r="H40" s="253">
        <v>35</v>
      </c>
      <c r="I40" s="253">
        <v>4.2500000000000003E-2</v>
      </c>
      <c r="J40" s="253">
        <v>95.303260103801819</v>
      </c>
      <c r="K40" s="252" t="s">
        <v>87</v>
      </c>
      <c r="L40" s="252" t="s">
        <v>87</v>
      </c>
      <c r="M40" s="252" t="s">
        <v>87</v>
      </c>
      <c r="N40" s="252" t="s">
        <v>87</v>
      </c>
      <c r="O40" s="256" t="s">
        <v>87</v>
      </c>
    </row>
    <row r="41" spans="1:15" s="259" customFormat="1" ht="12.75" customHeight="1">
      <c r="A41" s="252" t="s">
        <v>9</v>
      </c>
      <c r="B41" s="252" t="s">
        <v>413</v>
      </c>
      <c r="C41" s="252" t="s">
        <v>24</v>
      </c>
      <c r="D41" s="252" t="s">
        <v>453</v>
      </c>
      <c r="E41" s="252" t="s">
        <v>424</v>
      </c>
      <c r="F41" s="252" t="s">
        <v>438</v>
      </c>
      <c r="G41" s="252" t="s">
        <v>460</v>
      </c>
      <c r="H41" s="253">
        <v>175.5</v>
      </c>
      <c r="I41" s="253">
        <v>0.38900000000000001</v>
      </c>
      <c r="J41" s="253">
        <v>1139.9043322819355</v>
      </c>
      <c r="K41" s="252" t="s">
        <v>87</v>
      </c>
      <c r="L41" s="252" t="s">
        <v>87</v>
      </c>
      <c r="M41" s="252" t="s">
        <v>87</v>
      </c>
      <c r="N41" s="252" t="s">
        <v>87</v>
      </c>
      <c r="O41" s="256" t="s">
        <v>87</v>
      </c>
    </row>
    <row r="42" spans="1:15" s="260" customFormat="1" ht="12.75" customHeight="1">
      <c r="A42" s="248" t="s">
        <v>9</v>
      </c>
      <c r="B42" s="248" t="s">
        <v>413</v>
      </c>
      <c r="C42" s="248" t="s">
        <v>24</v>
      </c>
      <c r="D42" s="248" t="s">
        <v>453</v>
      </c>
      <c r="E42" s="248" t="s">
        <v>424</v>
      </c>
      <c r="F42" s="248" t="s">
        <v>416</v>
      </c>
      <c r="G42" s="248" t="s">
        <v>425</v>
      </c>
      <c r="H42" s="249">
        <v>3392</v>
      </c>
      <c r="I42" s="249">
        <v>31.904499999999999</v>
      </c>
      <c r="J42" s="249">
        <v>205934.3601976684</v>
      </c>
      <c r="K42" s="248" t="s">
        <v>86</v>
      </c>
      <c r="L42" s="248" t="s">
        <v>87</v>
      </c>
      <c r="M42" s="248" t="s">
        <v>87</v>
      </c>
      <c r="N42" s="248" t="s">
        <v>87</v>
      </c>
      <c r="O42" s="250" t="s">
        <v>87</v>
      </c>
    </row>
    <row r="43" spans="1:15" s="259" customFormat="1" ht="12.75" customHeight="1">
      <c r="A43" s="252" t="s">
        <v>9</v>
      </c>
      <c r="B43" s="252" t="s">
        <v>413</v>
      </c>
      <c r="C43" s="252" t="s">
        <v>24</v>
      </c>
      <c r="D43" s="252" t="s">
        <v>453</v>
      </c>
      <c r="E43" s="252" t="s">
        <v>424</v>
      </c>
      <c r="F43" s="252" t="s">
        <v>455</v>
      </c>
      <c r="G43" s="252" t="s">
        <v>461</v>
      </c>
      <c r="H43" s="253">
        <v>345</v>
      </c>
      <c r="I43" s="253">
        <v>2.6372999999999998</v>
      </c>
      <c r="J43" s="253">
        <v>6199.0250238659028</v>
      </c>
      <c r="K43" s="252" t="s">
        <v>87</v>
      </c>
      <c r="L43" s="252" t="s">
        <v>87</v>
      </c>
      <c r="M43" s="252" t="s">
        <v>87</v>
      </c>
      <c r="N43" s="252" t="s">
        <v>87</v>
      </c>
      <c r="O43" s="256" t="s">
        <v>87</v>
      </c>
    </row>
    <row r="44" spans="1:15" s="259" customFormat="1" ht="12.75" customHeight="1">
      <c r="A44" s="252" t="s">
        <v>9</v>
      </c>
      <c r="B44" s="252" t="s">
        <v>413</v>
      </c>
      <c r="C44" s="252" t="s">
        <v>24</v>
      </c>
      <c r="D44" s="252" t="s">
        <v>453</v>
      </c>
      <c r="E44" s="252" t="s">
        <v>462</v>
      </c>
      <c r="F44" s="252" t="s">
        <v>438</v>
      </c>
      <c r="G44" s="252" t="s">
        <v>463</v>
      </c>
      <c r="H44" s="253">
        <v>261.5</v>
      </c>
      <c r="I44" s="253">
        <v>57.949349999999995</v>
      </c>
      <c r="J44" s="253">
        <v>221212.8716611659</v>
      </c>
      <c r="K44" s="252" t="s">
        <v>87</v>
      </c>
      <c r="L44" s="252" t="s">
        <v>87</v>
      </c>
      <c r="M44" s="252" t="s">
        <v>87</v>
      </c>
      <c r="N44" s="252" t="s">
        <v>87</v>
      </c>
      <c r="O44" s="256" t="s">
        <v>87</v>
      </c>
    </row>
    <row r="45" spans="1:15" s="259" customFormat="1" ht="12.75" customHeight="1">
      <c r="A45" s="252" t="s">
        <v>9</v>
      </c>
      <c r="B45" s="252" t="s">
        <v>413</v>
      </c>
      <c r="C45" s="252" t="s">
        <v>24</v>
      </c>
      <c r="D45" s="252" t="s">
        <v>453</v>
      </c>
      <c r="E45" s="252" t="s">
        <v>329</v>
      </c>
      <c r="F45" s="252" t="s">
        <v>438</v>
      </c>
      <c r="G45" s="252" t="s">
        <v>464</v>
      </c>
      <c r="H45" s="253">
        <v>190.5</v>
      </c>
      <c r="I45" s="253">
        <v>1.0467499999999998</v>
      </c>
      <c r="J45" s="253">
        <v>2337.4106701948062</v>
      </c>
      <c r="K45" s="252" t="s">
        <v>87</v>
      </c>
      <c r="L45" s="252" t="s">
        <v>87</v>
      </c>
      <c r="M45" s="252" t="s">
        <v>87</v>
      </c>
      <c r="N45" s="252" t="s">
        <v>87</v>
      </c>
      <c r="O45" s="256" t="s">
        <v>87</v>
      </c>
    </row>
    <row r="46" spans="1:15" s="260" customFormat="1" ht="12.75" customHeight="1">
      <c r="A46" s="248" t="s">
        <v>9</v>
      </c>
      <c r="B46" s="248" t="s">
        <v>413</v>
      </c>
      <c r="C46" s="248" t="s">
        <v>24</v>
      </c>
      <c r="D46" s="248" t="s">
        <v>453</v>
      </c>
      <c r="E46" s="248" t="s">
        <v>329</v>
      </c>
      <c r="F46" s="248" t="s">
        <v>418</v>
      </c>
      <c r="G46" s="248" t="s">
        <v>426</v>
      </c>
      <c r="H46" s="249">
        <v>740</v>
      </c>
      <c r="I46" s="249">
        <v>73.701099999999997</v>
      </c>
      <c r="J46" s="249">
        <v>142693.43013064403</v>
      </c>
      <c r="K46" s="248" t="s">
        <v>86</v>
      </c>
      <c r="L46" s="248" t="s">
        <v>87</v>
      </c>
      <c r="M46" s="248" t="s">
        <v>87</v>
      </c>
      <c r="N46" s="248" t="s">
        <v>87</v>
      </c>
      <c r="O46" s="250" t="s">
        <v>87</v>
      </c>
    </row>
    <row r="47" spans="1:15" s="260" customFormat="1" ht="12.75" customHeight="1">
      <c r="A47" s="248" t="s">
        <v>9</v>
      </c>
      <c r="B47" s="248" t="s">
        <v>413</v>
      </c>
      <c r="C47" s="248" t="s">
        <v>24</v>
      </c>
      <c r="D47" s="248" t="s">
        <v>453</v>
      </c>
      <c r="E47" s="248" t="s">
        <v>329</v>
      </c>
      <c r="F47" s="248" t="s">
        <v>418</v>
      </c>
      <c r="G47" s="248" t="s">
        <v>427</v>
      </c>
      <c r="H47" s="249">
        <v>9181.5</v>
      </c>
      <c r="I47" s="249">
        <v>1871.08655</v>
      </c>
      <c r="J47" s="249">
        <v>2776207.0420008972</v>
      </c>
      <c r="K47" s="248" t="s">
        <v>86</v>
      </c>
      <c r="L47" s="248" t="s">
        <v>87</v>
      </c>
      <c r="M47" s="248" t="s">
        <v>86</v>
      </c>
      <c r="N47" s="248" t="s">
        <v>87</v>
      </c>
      <c r="O47" s="250" t="s">
        <v>87</v>
      </c>
    </row>
    <row r="48" spans="1:15" s="260" customFormat="1" ht="12.75" customHeight="1">
      <c r="A48" s="248" t="s">
        <v>9</v>
      </c>
      <c r="B48" s="248" t="s">
        <v>413</v>
      </c>
      <c r="C48" s="248" t="s">
        <v>24</v>
      </c>
      <c r="D48" s="248" t="s">
        <v>453</v>
      </c>
      <c r="E48" s="248" t="s">
        <v>329</v>
      </c>
      <c r="F48" s="248" t="s">
        <v>455</v>
      </c>
      <c r="G48" s="248" t="s">
        <v>465</v>
      </c>
      <c r="H48" s="249">
        <v>3727</v>
      </c>
      <c r="I48" s="249">
        <v>85.247100000000003</v>
      </c>
      <c r="J48" s="249">
        <v>239323.42825786961</v>
      </c>
      <c r="K48" s="248" t="s">
        <v>86</v>
      </c>
      <c r="L48" s="248" t="s">
        <v>87</v>
      </c>
      <c r="M48" s="248" t="s">
        <v>87</v>
      </c>
      <c r="N48" s="248" t="s">
        <v>87</v>
      </c>
      <c r="O48" s="250" t="s">
        <v>87</v>
      </c>
    </row>
    <row r="49" spans="1:15" s="259" customFormat="1" ht="12.75" customHeight="1">
      <c r="A49" s="252" t="s">
        <v>9</v>
      </c>
      <c r="B49" s="252" t="s">
        <v>413</v>
      </c>
      <c r="C49" s="252" t="s">
        <v>24</v>
      </c>
      <c r="D49" s="252" t="s">
        <v>453</v>
      </c>
      <c r="E49" s="252" t="s">
        <v>329</v>
      </c>
      <c r="F49" s="252" t="s">
        <v>420</v>
      </c>
      <c r="G49" s="252" t="s">
        <v>466</v>
      </c>
      <c r="H49" s="253">
        <v>296</v>
      </c>
      <c r="I49" s="253">
        <v>66.683500000000009</v>
      </c>
      <c r="J49" s="253">
        <v>15617.378696491553</v>
      </c>
      <c r="K49" s="252" t="s">
        <v>87</v>
      </c>
      <c r="L49" s="252" t="s">
        <v>87</v>
      </c>
      <c r="M49" s="252" t="s">
        <v>87</v>
      </c>
      <c r="N49" s="252" t="s">
        <v>87</v>
      </c>
      <c r="O49" s="256" t="s">
        <v>87</v>
      </c>
    </row>
    <row r="50" spans="1:15" s="260" customFormat="1" ht="12.75" customHeight="1">
      <c r="A50" s="248" t="s">
        <v>9</v>
      </c>
      <c r="B50" s="248" t="s">
        <v>413</v>
      </c>
      <c r="C50" s="248" t="s">
        <v>24</v>
      </c>
      <c r="D50" s="248" t="s">
        <v>453</v>
      </c>
      <c r="E50" s="248" t="s">
        <v>329</v>
      </c>
      <c r="F50" s="248" t="s">
        <v>420</v>
      </c>
      <c r="G50" s="248" t="s">
        <v>429</v>
      </c>
      <c r="H50" s="249">
        <v>700</v>
      </c>
      <c r="I50" s="249">
        <v>12.598750000000001</v>
      </c>
      <c r="J50" s="249">
        <v>3098.9864493599739</v>
      </c>
      <c r="K50" s="248" t="s">
        <v>86</v>
      </c>
      <c r="L50" s="248" t="s">
        <v>87</v>
      </c>
      <c r="M50" s="248" t="s">
        <v>87</v>
      </c>
      <c r="N50" s="248" t="s">
        <v>87</v>
      </c>
      <c r="O50" s="250" t="s">
        <v>87</v>
      </c>
    </row>
    <row r="51" spans="1:15" s="259" customFormat="1" ht="12.75" customHeight="1">
      <c r="A51" s="252" t="s">
        <v>9</v>
      </c>
      <c r="B51" s="252" t="s">
        <v>413</v>
      </c>
      <c r="C51" s="252" t="s">
        <v>24</v>
      </c>
      <c r="D51" s="252" t="s">
        <v>453</v>
      </c>
      <c r="E51" s="252" t="s">
        <v>430</v>
      </c>
      <c r="F51" s="252" t="s">
        <v>438</v>
      </c>
      <c r="G51" s="252" t="s">
        <v>467</v>
      </c>
      <c r="H51" s="253">
        <v>3</v>
      </c>
      <c r="I51" s="253">
        <v>1.7500000000000002E-2</v>
      </c>
      <c r="J51" s="253">
        <v>53.805511694535902</v>
      </c>
      <c r="K51" s="252" t="s">
        <v>87</v>
      </c>
      <c r="L51" s="252" t="s">
        <v>87</v>
      </c>
      <c r="M51" s="252" t="s">
        <v>87</v>
      </c>
      <c r="N51" s="252" t="s">
        <v>87</v>
      </c>
      <c r="O51" s="256" t="s">
        <v>87</v>
      </c>
    </row>
    <row r="52" spans="1:15" s="259" customFormat="1" ht="12.75" customHeight="1">
      <c r="A52" s="252" t="s">
        <v>9</v>
      </c>
      <c r="B52" s="252" t="s">
        <v>413</v>
      </c>
      <c r="C52" s="252" t="s">
        <v>24</v>
      </c>
      <c r="D52" s="252" t="s">
        <v>453</v>
      </c>
      <c r="E52" s="252" t="s">
        <v>430</v>
      </c>
      <c r="F52" s="252" t="s">
        <v>418</v>
      </c>
      <c r="G52" s="252" t="s">
        <v>432</v>
      </c>
      <c r="H52" s="253">
        <v>0.5</v>
      </c>
      <c r="I52" s="253">
        <v>0.105</v>
      </c>
      <c r="J52" s="253">
        <v>157.26473754193859</v>
      </c>
      <c r="K52" s="252" t="s">
        <v>87</v>
      </c>
      <c r="L52" s="252" t="s">
        <v>87</v>
      </c>
      <c r="M52" s="252" t="s">
        <v>87</v>
      </c>
      <c r="N52" s="252" t="s">
        <v>87</v>
      </c>
      <c r="O52" s="256" t="s">
        <v>87</v>
      </c>
    </row>
    <row r="53" spans="1:15" s="259" customFormat="1" ht="12.75" customHeight="1">
      <c r="A53" s="252" t="s">
        <v>9</v>
      </c>
      <c r="B53" s="252" t="s">
        <v>413</v>
      </c>
      <c r="C53" s="252" t="s">
        <v>24</v>
      </c>
      <c r="D53" s="252" t="s">
        <v>453</v>
      </c>
      <c r="E53" s="252" t="s">
        <v>430</v>
      </c>
      <c r="F53" s="252" t="s">
        <v>418</v>
      </c>
      <c r="G53" s="252" t="s">
        <v>433</v>
      </c>
      <c r="H53" s="253">
        <v>143</v>
      </c>
      <c r="I53" s="253">
        <v>4.4085999999999999</v>
      </c>
      <c r="J53" s="253">
        <v>5249.8804332818218</v>
      </c>
      <c r="K53" s="252" t="s">
        <v>87</v>
      </c>
      <c r="L53" s="252" t="s">
        <v>87</v>
      </c>
      <c r="M53" s="252" t="s">
        <v>87</v>
      </c>
      <c r="N53" s="252" t="s">
        <v>87</v>
      </c>
      <c r="O53" s="256" t="s">
        <v>87</v>
      </c>
    </row>
    <row r="54" spans="1:15" s="259" customFormat="1" ht="12.75" customHeight="1">
      <c r="A54" s="252" t="s">
        <v>9</v>
      </c>
      <c r="B54" s="252" t="s">
        <v>413</v>
      </c>
      <c r="C54" s="252" t="s">
        <v>24</v>
      </c>
      <c r="D54" s="252" t="s">
        <v>453</v>
      </c>
      <c r="E54" s="252" t="s">
        <v>430</v>
      </c>
      <c r="F54" s="252" t="s">
        <v>455</v>
      </c>
      <c r="G54" s="252" t="s">
        <v>468</v>
      </c>
      <c r="H54" s="253">
        <v>93</v>
      </c>
      <c r="I54" s="253">
        <v>1.5085</v>
      </c>
      <c r="J54" s="253">
        <v>2481.6049293812262</v>
      </c>
      <c r="K54" s="252" t="s">
        <v>87</v>
      </c>
      <c r="L54" s="252" t="s">
        <v>87</v>
      </c>
      <c r="M54" s="252" t="s">
        <v>87</v>
      </c>
      <c r="N54" s="252" t="s">
        <v>87</v>
      </c>
      <c r="O54" s="256" t="s">
        <v>87</v>
      </c>
    </row>
    <row r="55" spans="1:15" s="259" customFormat="1" ht="12.75" customHeight="1">
      <c r="A55" s="252" t="s">
        <v>9</v>
      </c>
      <c r="B55" s="252" t="s">
        <v>413</v>
      </c>
      <c r="C55" s="252" t="s">
        <v>24</v>
      </c>
      <c r="D55" s="252" t="s">
        <v>453</v>
      </c>
      <c r="E55" s="252" t="s">
        <v>430</v>
      </c>
      <c r="F55" s="252" t="s">
        <v>420</v>
      </c>
      <c r="G55" s="252" t="s">
        <v>469</v>
      </c>
      <c r="H55" s="253">
        <v>1.5</v>
      </c>
      <c r="I55" s="253">
        <v>1.4999999999999999E-2</v>
      </c>
      <c r="J55" s="253">
        <v>18.159095576942512</v>
      </c>
      <c r="K55" s="252" t="s">
        <v>87</v>
      </c>
      <c r="L55" s="252" t="s">
        <v>87</v>
      </c>
      <c r="M55" s="252" t="s">
        <v>87</v>
      </c>
      <c r="N55" s="252" t="s">
        <v>87</v>
      </c>
      <c r="O55" s="256" t="s">
        <v>87</v>
      </c>
    </row>
    <row r="56" spans="1:15" s="259" customFormat="1" ht="12.75" customHeight="1">
      <c r="A56" s="252" t="s">
        <v>9</v>
      </c>
      <c r="B56" s="252" t="s">
        <v>413</v>
      </c>
      <c r="C56" s="252" t="s">
        <v>24</v>
      </c>
      <c r="D56" s="252" t="s">
        <v>453</v>
      </c>
      <c r="E56" s="252" t="s">
        <v>435</v>
      </c>
      <c r="F56" s="252" t="s">
        <v>436</v>
      </c>
      <c r="G56" s="252" t="s">
        <v>437</v>
      </c>
      <c r="H56" s="253">
        <v>95.5</v>
      </c>
      <c r="I56" s="253">
        <v>10.544499999999999</v>
      </c>
      <c r="J56" s="253">
        <v>16011.592464975958</v>
      </c>
      <c r="K56" s="252" t="s">
        <v>87</v>
      </c>
      <c r="L56" s="252" t="s">
        <v>87</v>
      </c>
      <c r="M56" s="252" t="s">
        <v>87</v>
      </c>
      <c r="N56" s="252" t="s">
        <v>87</v>
      </c>
      <c r="O56" s="256" t="s">
        <v>87</v>
      </c>
    </row>
    <row r="57" spans="1:15" s="259" customFormat="1" ht="12.75" customHeight="1">
      <c r="A57" s="252" t="s">
        <v>9</v>
      </c>
      <c r="B57" s="252" t="s">
        <v>413</v>
      </c>
      <c r="C57" s="252" t="s">
        <v>24</v>
      </c>
      <c r="D57" s="252" t="s">
        <v>453</v>
      </c>
      <c r="E57" s="252" t="s">
        <v>330</v>
      </c>
      <c r="F57" s="252" t="s">
        <v>438</v>
      </c>
      <c r="G57" s="252" t="s">
        <v>439</v>
      </c>
      <c r="H57" s="253">
        <v>126.5</v>
      </c>
      <c r="I57" s="253">
        <v>58.5214</v>
      </c>
      <c r="J57" s="253">
        <v>213808.86840781613</v>
      </c>
      <c r="K57" s="252" t="s">
        <v>87</v>
      </c>
      <c r="L57" s="252" t="s">
        <v>87</v>
      </c>
      <c r="M57" s="252" t="s">
        <v>87</v>
      </c>
      <c r="N57" s="252" t="s">
        <v>87</v>
      </c>
      <c r="O57" s="256" t="s">
        <v>87</v>
      </c>
    </row>
    <row r="58" spans="1:15" s="259" customFormat="1" ht="12.75" customHeight="1">
      <c r="A58" s="252" t="s">
        <v>9</v>
      </c>
      <c r="B58" s="252" t="s">
        <v>413</v>
      </c>
      <c r="C58" s="252" t="s">
        <v>24</v>
      </c>
      <c r="D58" s="252" t="s">
        <v>453</v>
      </c>
      <c r="E58" s="252" t="s">
        <v>398</v>
      </c>
      <c r="F58" s="252" t="s">
        <v>438</v>
      </c>
      <c r="G58" s="252" t="s">
        <v>470</v>
      </c>
      <c r="H58" s="253">
        <v>1</v>
      </c>
      <c r="I58" s="253">
        <v>3.3500000000000002E-2</v>
      </c>
      <c r="J58" s="253">
        <v>102.43216024158741</v>
      </c>
      <c r="K58" s="252" t="s">
        <v>87</v>
      </c>
      <c r="L58" s="252" t="s">
        <v>87</v>
      </c>
      <c r="M58" s="252" t="s">
        <v>87</v>
      </c>
      <c r="N58" s="252" t="s">
        <v>87</v>
      </c>
      <c r="O58" s="256" t="s">
        <v>87</v>
      </c>
    </row>
    <row r="59" spans="1:15" s="259" customFormat="1" ht="12.75" customHeight="1">
      <c r="A59" s="252" t="s">
        <v>9</v>
      </c>
      <c r="B59" s="252" t="s">
        <v>413</v>
      </c>
      <c r="C59" s="252" t="s">
        <v>24</v>
      </c>
      <c r="D59" s="252" t="s">
        <v>453</v>
      </c>
      <c r="E59" s="252" t="s">
        <v>398</v>
      </c>
      <c r="F59" s="252" t="s">
        <v>416</v>
      </c>
      <c r="G59" s="252" t="s">
        <v>471</v>
      </c>
      <c r="H59" s="253">
        <v>54.5</v>
      </c>
      <c r="I59" s="253">
        <v>0.23550000000000001</v>
      </c>
      <c r="J59" s="253">
        <v>1257.5991942225187</v>
      </c>
      <c r="K59" s="252" t="s">
        <v>87</v>
      </c>
      <c r="L59" s="252" t="s">
        <v>87</v>
      </c>
      <c r="M59" s="252" t="s">
        <v>87</v>
      </c>
      <c r="N59" s="252" t="s">
        <v>87</v>
      </c>
      <c r="O59" s="256" t="s">
        <v>87</v>
      </c>
    </row>
    <row r="60" spans="1:15" s="260" customFormat="1" ht="12.75" customHeight="1">
      <c r="A60" s="248" t="s">
        <v>9</v>
      </c>
      <c r="B60" s="248" t="s">
        <v>413</v>
      </c>
      <c r="C60" s="248" t="s">
        <v>24</v>
      </c>
      <c r="D60" s="248" t="s">
        <v>453</v>
      </c>
      <c r="E60" s="248" t="s">
        <v>398</v>
      </c>
      <c r="F60" s="248" t="s">
        <v>418</v>
      </c>
      <c r="G60" s="248" t="s">
        <v>399</v>
      </c>
      <c r="H60" s="249">
        <v>1901</v>
      </c>
      <c r="I60" s="249">
        <v>661.06760000000008</v>
      </c>
      <c r="J60" s="249">
        <v>996659.13665637793</v>
      </c>
      <c r="K60" s="248" t="s">
        <v>86</v>
      </c>
      <c r="L60" s="248" t="s">
        <v>87</v>
      </c>
      <c r="M60" s="248" t="s">
        <v>86</v>
      </c>
      <c r="N60" s="248" t="s">
        <v>87</v>
      </c>
      <c r="O60" s="250" t="s">
        <v>87</v>
      </c>
    </row>
    <row r="61" spans="1:15" s="259" customFormat="1" ht="12.75" customHeight="1">
      <c r="A61" s="252" t="s">
        <v>9</v>
      </c>
      <c r="B61" s="252" t="s">
        <v>413</v>
      </c>
      <c r="C61" s="252" t="s">
        <v>24</v>
      </c>
      <c r="D61" s="252" t="s">
        <v>453</v>
      </c>
      <c r="E61" s="252" t="s">
        <v>398</v>
      </c>
      <c r="F61" s="252" t="s">
        <v>455</v>
      </c>
      <c r="G61" s="252" t="s">
        <v>472</v>
      </c>
      <c r="H61" s="253">
        <v>8</v>
      </c>
      <c r="I61" s="253">
        <v>6.6000000000000003E-2</v>
      </c>
      <c r="J61" s="253">
        <v>121.46930387030649</v>
      </c>
      <c r="K61" s="252" t="s">
        <v>87</v>
      </c>
      <c r="L61" s="252" t="s">
        <v>87</v>
      </c>
      <c r="M61" s="252" t="s">
        <v>87</v>
      </c>
      <c r="N61" s="252" t="s">
        <v>87</v>
      </c>
      <c r="O61" s="256" t="s">
        <v>87</v>
      </c>
    </row>
    <row r="62" spans="1:15" s="259" customFormat="1" ht="12.75" customHeight="1">
      <c r="A62" s="252" t="s">
        <v>9</v>
      </c>
      <c r="B62" s="252" t="s">
        <v>413</v>
      </c>
      <c r="C62" s="252" t="s">
        <v>24</v>
      </c>
      <c r="D62" s="252" t="s">
        <v>453</v>
      </c>
      <c r="E62" s="252" t="s">
        <v>398</v>
      </c>
      <c r="F62" s="252" t="s">
        <v>420</v>
      </c>
      <c r="G62" s="252" t="s">
        <v>473</v>
      </c>
      <c r="H62" s="253">
        <v>0.5</v>
      </c>
      <c r="I62" s="253">
        <v>2.4E-2</v>
      </c>
      <c r="J62" s="253">
        <v>27.915210758578326</v>
      </c>
      <c r="K62" s="252" t="s">
        <v>87</v>
      </c>
      <c r="L62" s="252" t="s">
        <v>87</v>
      </c>
      <c r="M62" s="252" t="s">
        <v>87</v>
      </c>
      <c r="N62" s="252" t="s">
        <v>87</v>
      </c>
      <c r="O62" s="256" t="s">
        <v>87</v>
      </c>
    </row>
    <row r="63" spans="1:15" s="260" customFormat="1" ht="12.75" customHeight="1">
      <c r="A63" s="248" t="s">
        <v>9</v>
      </c>
      <c r="B63" s="248" t="s">
        <v>413</v>
      </c>
      <c r="C63" s="248" t="s">
        <v>24</v>
      </c>
      <c r="D63" s="248" t="s">
        <v>453</v>
      </c>
      <c r="E63" s="248" t="s">
        <v>84</v>
      </c>
      <c r="F63" s="248" t="s">
        <v>418</v>
      </c>
      <c r="G63" s="248" t="s">
        <v>332</v>
      </c>
      <c r="H63" s="249">
        <v>2407.5</v>
      </c>
      <c r="I63" s="249">
        <v>5988.0399500000003</v>
      </c>
      <c r="J63" s="249">
        <v>9013923.7505934089</v>
      </c>
      <c r="K63" s="248" t="s">
        <v>86</v>
      </c>
      <c r="L63" s="248" t="s">
        <v>86</v>
      </c>
      <c r="M63" s="248" t="s">
        <v>86</v>
      </c>
      <c r="N63" s="248" t="s">
        <v>87</v>
      </c>
      <c r="O63" s="250" t="s">
        <v>86</v>
      </c>
    </row>
    <row r="64" spans="1:15" s="260" customFormat="1" ht="12.75" customHeight="1">
      <c r="A64" s="248" t="s">
        <v>9</v>
      </c>
      <c r="B64" s="248" t="s">
        <v>413</v>
      </c>
      <c r="C64" s="248" t="s">
        <v>24</v>
      </c>
      <c r="D64" s="248" t="s">
        <v>453</v>
      </c>
      <c r="E64" s="248" t="s">
        <v>84</v>
      </c>
      <c r="F64" s="248" t="s">
        <v>420</v>
      </c>
      <c r="G64" s="248" t="s">
        <v>474</v>
      </c>
      <c r="H64" s="249">
        <v>428</v>
      </c>
      <c r="I64" s="249">
        <v>5413.0349999999999</v>
      </c>
      <c r="J64" s="249">
        <v>924461.28954112879</v>
      </c>
      <c r="K64" s="248" t="s">
        <v>86</v>
      </c>
      <c r="L64" s="248" t="s">
        <v>86</v>
      </c>
      <c r="M64" s="248" t="s">
        <v>87</v>
      </c>
      <c r="N64" s="248" t="s">
        <v>87</v>
      </c>
      <c r="O64" s="250" t="s">
        <v>87</v>
      </c>
    </row>
    <row r="65" spans="1:15" s="260" customFormat="1" ht="12.75" customHeight="1">
      <c r="A65" s="248" t="s">
        <v>9</v>
      </c>
      <c r="B65" s="248" t="s">
        <v>413</v>
      </c>
      <c r="C65" s="248" t="s">
        <v>24</v>
      </c>
      <c r="D65" s="248" t="s">
        <v>453</v>
      </c>
      <c r="E65" s="248" t="s">
        <v>84</v>
      </c>
      <c r="F65" s="248" t="s">
        <v>420</v>
      </c>
      <c r="G65" s="248" t="s">
        <v>440</v>
      </c>
      <c r="H65" s="249">
        <v>885</v>
      </c>
      <c r="I65" s="249">
        <v>8649.81</v>
      </c>
      <c r="J65" s="249">
        <v>1500782.1548224012</v>
      </c>
      <c r="K65" s="248" t="s">
        <v>86</v>
      </c>
      <c r="L65" s="248" t="s">
        <v>86</v>
      </c>
      <c r="M65" s="248" t="s">
        <v>86</v>
      </c>
      <c r="N65" s="248" t="s">
        <v>87</v>
      </c>
      <c r="O65" s="250" t="s">
        <v>87</v>
      </c>
    </row>
    <row r="66" spans="1:15" s="259" customFormat="1" ht="12.75" customHeight="1">
      <c r="A66" s="252" t="s">
        <v>9</v>
      </c>
      <c r="B66" s="252" t="s">
        <v>413</v>
      </c>
      <c r="C66" s="252" t="s">
        <v>24</v>
      </c>
      <c r="D66" s="252" t="s">
        <v>453</v>
      </c>
      <c r="E66" s="252" t="s">
        <v>84</v>
      </c>
      <c r="F66" s="252" t="s">
        <v>420</v>
      </c>
      <c r="G66" s="252" t="s">
        <v>475</v>
      </c>
      <c r="H66" s="253">
        <v>2.5</v>
      </c>
      <c r="I66" s="253">
        <v>16.655000000000001</v>
      </c>
      <c r="J66" s="253">
        <v>2629.8894369569275</v>
      </c>
      <c r="K66" s="252" t="s">
        <v>87</v>
      </c>
      <c r="L66" s="252" t="s">
        <v>87</v>
      </c>
      <c r="M66" s="252" t="s">
        <v>87</v>
      </c>
      <c r="N66" s="252" t="s">
        <v>87</v>
      </c>
      <c r="O66" s="256" t="s">
        <v>87</v>
      </c>
    </row>
    <row r="67" spans="1:15" s="260" customFormat="1" ht="12.75" customHeight="1">
      <c r="A67" s="248" t="s">
        <v>9</v>
      </c>
      <c r="B67" s="248" t="s">
        <v>413</v>
      </c>
      <c r="C67" s="248" t="s">
        <v>24</v>
      </c>
      <c r="D67" s="248" t="s">
        <v>453</v>
      </c>
      <c r="E67" s="248" t="s">
        <v>441</v>
      </c>
      <c r="F67" s="248" t="s">
        <v>418</v>
      </c>
      <c r="G67" s="248" t="s">
        <v>442</v>
      </c>
      <c r="H67" s="249">
        <v>130.5</v>
      </c>
      <c r="I67" s="249">
        <v>695.14049999999997</v>
      </c>
      <c r="J67" s="249">
        <v>1054986.3226962534</v>
      </c>
      <c r="K67" s="248" t="s">
        <v>87</v>
      </c>
      <c r="L67" s="248" t="s">
        <v>87</v>
      </c>
      <c r="M67" s="248" t="s">
        <v>86</v>
      </c>
      <c r="N67" s="248" t="s">
        <v>87</v>
      </c>
      <c r="O67" s="250" t="s">
        <v>86</v>
      </c>
    </row>
    <row r="68" spans="1:15" s="259" customFormat="1" ht="12.75" customHeight="1">
      <c r="A68" s="252" t="s">
        <v>9</v>
      </c>
      <c r="B68" s="252" t="s">
        <v>413</v>
      </c>
      <c r="C68" s="252" t="s">
        <v>24</v>
      </c>
      <c r="D68" s="252" t="s">
        <v>453</v>
      </c>
      <c r="E68" s="252" t="s">
        <v>441</v>
      </c>
      <c r="F68" s="252" t="s">
        <v>420</v>
      </c>
      <c r="G68" s="252" t="s">
        <v>476</v>
      </c>
      <c r="H68" s="253">
        <v>54</v>
      </c>
      <c r="I68" s="253">
        <v>3243.75</v>
      </c>
      <c r="J68" s="253">
        <v>576634.17825944652</v>
      </c>
      <c r="K68" s="252" t="s">
        <v>87</v>
      </c>
      <c r="L68" s="252" t="s">
        <v>87</v>
      </c>
      <c r="M68" s="252" t="s">
        <v>87</v>
      </c>
      <c r="N68" s="252" t="s">
        <v>87</v>
      </c>
      <c r="O68" s="256" t="s">
        <v>87</v>
      </c>
    </row>
    <row r="69" spans="1:15" s="259" customFormat="1" ht="12.75" customHeight="1">
      <c r="A69" s="252" t="s">
        <v>9</v>
      </c>
      <c r="B69" s="252" t="s">
        <v>413</v>
      </c>
      <c r="C69" s="252" t="s">
        <v>24</v>
      </c>
      <c r="D69" s="252" t="s">
        <v>453</v>
      </c>
      <c r="E69" s="252" t="s">
        <v>441</v>
      </c>
      <c r="F69" s="252" t="s">
        <v>420</v>
      </c>
      <c r="G69" s="252" t="s">
        <v>443</v>
      </c>
      <c r="H69" s="253">
        <v>70.5</v>
      </c>
      <c r="I69" s="253">
        <v>3616.7820000000002</v>
      </c>
      <c r="J69" s="253">
        <v>624849.83923286328</v>
      </c>
      <c r="K69" s="252" t="s">
        <v>87</v>
      </c>
      <c r="L69" s="252" t="s">
        <v>87</v>
      </c>
      <c r="M69" s="252" t="s">
        <v>87</v>
      </c>
      <c r="N69" s="252" t="s">
        <v>87</v>
      </c>
      <c r="O69" s="256" t="s">
        <v>87</v>
      </c>
    </row>
    <row r="70" spans="1:15" s="259" customFormat="1" ht="12.75" customHeight="1">
      <c r="A70" s="252" t="s">
        <v>9</v>
      </c>
      <c r="B70" s="252" t="s">
        <v>413</v>
      </c>
      <c r="C70" s="252" t="s">
        <v>24</v>
      </c>
      <c r="D70" s="252" t="s">
        <v>453</v>
      </c>
      <c r="E70" s="252" t="s">
        <v>441</v>
      </c>
      <c r="F70" s="252" t="s">
        <v>420</v>
      </c>
      <c r="G70" s="252" t="s">
        <v>444</v>
      </c>
      <c r="H70" s="253">
        <v>33.5</v>
      </c>
      <c r="I70" s="253">
        <v>206.66</v>
      </c>
      <c r="J70" s="253">
        <v>35266.980865580335</v>
      </c>
      <c r="K70" s="252" t="s">
        <v>87</v>
      </c>
      <c r="L70" s="252" t="s">
        <v>87</v>
      </c>
      <c r="M70" s="252" t="s">
        <v>87</v>
      </c>
      <c r="N70" s="252" t="s">
        <v>87</v>
      </c>
      <c r="O70" s="256" t="s">
        <v>87</v>
      </c>
    </row>
    <row r="71" spans="1:15" s="259" customFormat="1" ht="12.75" customHeight="1">
      <c r="A71" s="252" t="s">
        <v>9</v>
      </c>
      <c r="B71" s="252" t="s">
        <v>413</v>
      </c>
      <c r="C71" s="252" t="s">
        <v>24</v>
      </c>
      <c r="D71" s="252" t="s">
        <v>453</v>
      </c>
      <c r="E71" s="252" t="s">
        <v>445</v>
      </c>
      <c r="F71" s="252" t="s">
        <v>418</v>
      </c>
      <c r="G71" s="252" t="s">
        <v>447</v>
      </c>
      <c r="H71" s="253">
        <v>33</v>
      </c>
      <c r="I71" s="253">
        <v>63.19</v>
      </c>
      <c r="J71" s="253">
        <v>95983.237291765166</v>
      </c>
      <c r="K71" s="252" t="s">
        <v>87</v>
      </c>
      <c r="L71" s="252" t="s">
        <v>87</v>
      </c>
      <c r="M71" s="252" t="s">
        <v>87</v>
      </c>
      <c r="N71" s="252" t="s">
        <v>87</v>
      </c>
      <c r="O71" s="256" t="s">
        <v>86</v>
      </c>
    </row>
    <row r="72" spans="1:15" s="259" customFormat="1" ht="12.75" customHeight="1">
      <c r="A72" s="252" t="s">
        <v>9</v>
      </c>
      <c r="B72" s="252" t="s">
        <v>413</v>
      </c>
      <c r="C72" s="252" t="s">
        <v>24</v>
      </c>
      <c r="D72" s="252" t="s">
        <v>453</v>
      </c>
      <c r="E72" s="252" t="s">
        <v>334</v>
      </c>
      <c r="F72" s="252" t="s">
        <v>420</v>
      </c>
      <c r="G72" s="252" t="s">
        <v>477</v>
      </c>
      <c r="H72" s="253">
        <v>12</v>
      </c>
      <c r="I72" s="253">
        <v>62.154499999999999</v>
      </c>
      <c r="J72" s="253">
        <v>15326.173522832618</v>
      </c>
      <c r="K72" s="252" t="s">
        <v>87</v>
      </c>
      <c r="L72" s="252" t="s">
        <v>87</v>
      </c>
      <c r="M72" s="252" t="s">
        <v>87</v>
      </c>
      <c r="N72" s="252" t="s">
        <v>87</v>
      </c>
      <c r="O72" s="256" t="s">
        <v>87</v>
      </c>
    </row>
    <row r="73" spans="1:15" s="259" customFormat="1" ht="12.75" customHeight="1">
      <c r="A73" s="252" t="s">
        <v>9</v>
      </c>
      <c r="B73" s="252" t="s">
        <v>413</v>
      </c>
      <c r="C73" s="252" t="s">
        <v>24</v>
      </c>
      <c r="D73" s="252" t="s">
        <v>453</v>
      </c>
      <c r="E73" s="252" t="s">
        <v>478</v>
      </c>
      <c r="F73" s="252" t="s">
        <v>420</v>
      </c>
      <c r="G73" s="252" t="s">
        <v>479</v>
      </c>
      <c r="H73" s="253">
        <v>59</v>
      </c>
      <c r="I73" s="253">
        <v>6.2549999999999999</v>
      </c>
      <c r="J73" s="253">
        <v>1468.0067292408919</v>
      </c>
      <c r="K73" s="252" t="s">
        <v>87</v>
      </c>
      <c r="L73" s="252" t="s">
        <v>87</v>
      </c>
      <c r="M73" s="252" t="s">
        <v>87</v>
      </c>
      <c r="N73" s="252" t="s">
        <v>87</v>
      </c>
      <c r="O73" s="256" t="s">
        <v>87</v>
      </c>
    </row>
    <row r="74" spans="1:15" s="260" customFormat="1" ht="12.75" customHeight="1">
      <c r="A74" s="248" t="s">
        <v>9</v>
      </c>
      <c r="B74" s="248" t="s">
        <v>413</v>
      </c>
      <c r="C74" s="248" t="s">
        <v>24</v>
      </c>
      <c r="D74" s="248" t="s">
        <v>453</v>
      </c>
      <c r="E74" s="248" t="s">
        <v>449</v>
      </c>
      <c r="F74" s="248" t="s">
        <v>420</v>
      </c>
      <c r="G74" s="248" t="s">
        <v>480</v>
      </c>
      <c r="H74" s="249">
        <v>527.5</v>
      </c>
      <c r="I74" s="249">
        <v>51308.019499999995</v>
      </c>
      <c r="J74" s="249">
        <v>8938348.6319038067</v>
      </c>
      <c r="K74" s="248" t="s">
        <v>86</v>
      </c>
      <c r="L74" s="248" t="s">
        <v>86</v>
      </c>
      <c r="M74" s="248" t="s">
        <v>86</v>
      </c>
      <c r="N74" s="248" t="s">
        <v>87</v>
      </c>
      <c r="O74" s="250" t="s">
        <v>87</v>
      </c>
    </row>
    <row r="75" spans="1:15" s="260" customFormat="1" ht="12.75" customHeight="1">
      <c r="A75" s="248" t="s">
        <v>9</v>
      </c>
      <c r="B75" s="248" t="s">
        <v>413</v>
      </c>
      <c r="C75" s="248" t="s">
        <v>24</v>
      </c>
      <c r="D75" s="248" t="s">
        <v>453</v>
      </c>
      <c r="E75" s="248" t="s">
        <v>449</v>
      </c>
      <c r="F75" s="248" t="s">
        <v>420</v>
      </c>
      <c r="G75" s="248" t="s">
        <v>450</v>
      </c>
      <c r="H75" s="249">
        <v>608.5</v>
      </c>
      <c r="I75" s="249">
        <v>52320.097000000002</v>
      </c>
      <c r="J75" s="249">
        <v>8950164.6401552241</v>
      </c>
      <c r="K75" s="248" t="s">
        <v>86</v>
      </c>
      <c r="L75" s="248" t="s">
        <v>86</v>
      </c>
      <c r="M75" s="248" t="s">
        <v>86</v>
      </c>
      <c r="N75" s="248" t="s">
        <v>87</v>
      </c>
      <c r="O75" s="250" t="s">
        <v>87</v>
      </c>
    </row>
    <row r="76" spans="1:15" s="260" customFormat="1" ht="12.75" customHeight="1">
      <c r="A76" s="248" t="s">
        <v>9</v>
      </c>
      <c r="B76" s="248" t="s">
        <v>413</v>
      </c>
      <c r="C76" s="248" t="s">
        <v>24</v>
      </c>
      <c r="D76" s="248" t="s">
        <v>453</v>
      </c>
      <c r="E76" s="248" t="s">
        <v>449</v>
      </c>
      <c r="F76" s="248" t="s">
        <v>420</v>
      </c>
      <c r="G76" s="248" t="s">
        <v>451</v>
      </c>
      <c r="H76" s="249">
        <v>120</v>
      </c>
      <c r="I76" s="249">
        <v>5887.4755000000005</v>
      </c>
      <c r="J76" s="249">
        <v>1240634.56848404</v>
      </c>
      <c r="K76" s="248" t="s">
        <v>87</v>
      </c>
      <c r="L76" s="248" t="s">
        <v>86</v>
      </c>
      <c r="M76" s="248" t="s">
        <v>86</v>
      </c>
      <c r="N76" s="248" t="s">
        <v>87</v>
      </c>
      <c r="O76" s="250" t="s">
        <v>87</v>
      </c>
    </row>
    <row r="77" spans="1:15" s="259" customFormat="1" ht="12.75" customHeight="1">
      <c r="A77" s="252" t="s">
        <v>9</v>
      </c>
      <c r="B77" s="252" t="s">
        <v>413</v>
      </c>
      <c r="C77" s="252" t="s">
        <v>24</v>
      </c>
      <c r="D77" s="252" t="s">
        <v>453</v>
      </c>
      <c r="E77" s="252" t="s">
        <v>481</v>
      </c>
      <c r="F77" s="252" t="s">
        <v>436</v>
      </c>
      <c r="G77" s="252" t="s">
        <v>482</v>
      </c>
      <c r="H77" s="253">
        <v>8</v>
      </c>
      <c r="I77" s="253">
        <v>28.259499999999999</v>
      </c>
      <c r="J77" s="253">
        <v>7004.0644036784224</v>
      </c>
      <c r="K77" s="252" t="s">
        <v>87</v>
      </c>
      <c r="L77" s="252" t="s">
        <v>87</v>
      </c>
      <c r="M77" s="252" t="s">
        <v>87</v>
      </c>
      <c r="N77" s="252" t="s">
        <v>87</v>
      </c>
      <c r="O77" s="256" t="s">
        <v>87</v>
      </c>
    </row>
    <row r="78" spans="1:15" s="259" customFormat="1" ht="12.75" customHeight="1">
      <c r="A78" s="252" t="s">
        <v>9</v>
      </c>
      <c r="B78" s="252" t="s">
        <v>413</v>
      </c>
      <c r="C78" s="252" t="s">
        <v>24</v>
      </c>
      <c r="D78" s="252" t="s">
        <v>453</v>
      </c>
      <c r="E78" s="252" t="s">
        <v>452</v>
      </c>
      <c r="F78" s="252" t="s">
        <v>452</v>
      </c>
      <c r="G78" s="252" t="s">
        <v>452</v>
      </c>
      <c r="H78" s="253">
        <v>19.5</v>
      </c>
      <c r="I78" s="253">
        <v>0.20400000000000001</v>
      </c>
      <c r="J78" s="253">
        <v>685.80832414615156</v>
      </c>
      <c r="K78" s="252" t="s">
        <v>87</v>
      </c>
      <c r="L78" s="252" t="s">
        <v>87</v>
      </c>
      <c r="M78" s="252" t="s">
        <v>87</v>
      </c>
      <c r="N78" s="252" t="s">
        <v>87</v>
      </c>
      <c r="O78" s="256" t="s">
        <v>87</v>
      </c>
    </row>
    <row r="79" spans="1:15" s="259" customFormat="1" ht="12.75" customHeight="1">
      <c r="A79" s="252" t="s">
        <v>9</v>
      </c>
      <c r="B79" s="252" t="s">
        <v>413</v>
      </c>
      <c r="C79" s="252" t="s">
        <v>24</v>
      </c>
      <c r="D79" s="252" t="s">
        <v>483</v>
      </c>
      <c r="E79" s="252" t="s">
        <v>415</v>
      </c>
      <c r="F79" s="252" t="s">
        <v>438</v>
      </c>
      <c r="G79" s="252" t="s">
        <v>454</v>
      </c>
      <c r="H79" s="253">
        <v>10</v>
      </c>
      <c r="I79" s="253">
        <v>1.6250000000000001E-2</v>
      </c>
      <c r="J79" s="253">
        <v>29.458150926279142</v>
      </c>
      <c r="K79" s="252" t="s">
        <v>87</v>
      </c>
      <c r="L79" s="252" t="s">
        <v>87</v>
      </c>
      <c r="M79" s="252" t="s">
        <v>87</v>
      </c>
      <c r="N79" s="252" t="s">
        <v>87</v>
      </c>
      <c r="O79" s="256" t="s">
        <v>87</v>
      </c>
    </row>
    <row r="80" spans="1:15" s="259" customFormat="1" ht="12.75" customHeight="1">
      <c r="A80" s="252" t="s">
        <v>9</v>
      </c>
      <c r="B80" s="252" t="s">
        <v>413</v>
      </c>
      <c r="C80" s="252" t="s">
        <v>24</v>
      </c>
      <c r="D80" s="252" t="s">
        <v>483</v>
      </c>
      <c r="E80" s="252" t="s">
        <v>415</v>
      </c>
      <c r="F80" s="252" t="s">
        <v>418</v>
      </c>
      <c r="G80" s="252" t="s">
        <v>419</v>
      </c>
      <c r="H80" s="253">
        <v>15.5</v>
      </c>
      <c r="I80" s="253">
        <v>1.0004999999999999</v>
      </c>
      <c r="J80" s="253">
        <v>1498.5082848639006</v>
      </c>
      <c r="K80" s="252" t="s">
        <v>87</v>
      </c>
      <c r="L80" s="252" t="s">
        <v>87</v>
      </c>
      <c r="M80" s="252" t="s">
        <v>87</v>
      </c>
      <c r="N80" s="252" t="s">
        <v>87</v>
      </c>
      <c r="O80" s="256" t="s">
        <v>87</v>
      </c>
    </row>
    <row r="81" spans="1:15" s="259" customFormat="1" ht="12.75" customHeight="1">
      <c r="A81" s="252" t="s">
        <v>9</v>
      </c>
      <c r="B81" s="252" t="s">
        <v>413</v>
      </c>
      <c r="C81" s="252" t="s">
        <v>24</v>
      </c>
      <c r="D81" s="252" t="s">
        <v>483</v>
      </c>
      <c r="E81" s="252" t="s">
        <v>415</v>
      </c>
      <c r="F81" s="252" t="s">
        <v>455</v>
      </c>
      <c r="G81" s="252" t="s">
        <v>456</v>
      </c>
      <c r="H81" s="253">
        <v>129.5</v>
      </c>
      <c r="I81" s="253">
        <v>9.8804999999999996</v>
      </c>
      <c r="J81" s="253">
        <v>250777.53375561992</v>
      </c>
      <c r="K81" s="252" t="s">
        <v>87</v>
      </c>
      <c r="L81" s="252" t="s">
        <v>87</v>
      </c>
      <c r="M81" s="252" t="s">
        <v>87</v>
      </c>
      <c r="N81" s="252" t="s">
        <v>87</v>
      </c>
      <c r="O81" s="256" t="s">
        <v>87</v>
      </c>
    </row>
    <row r="82" spans="1:15" s="260" customFormat="1" ht="12.75" customHeight="1">
      <c r="A82" s="248" t="s">
        <v>9</v>
      </c>
      <c r="B82" s="248" t="s">
        <v>413</v>
      </c>
      <c r="C82" s="248" t="s">
        <v>24</v>
      </c>
      <c r="D82" s="248" t="s">
        <v>483</v>
      </c>
      <c r="E82" s="248" t="s">
        <v>328</v>
      </c>
      <c r="F82" s="248" t="s">
        <v>438</v>
      </c>
      <c r="G82" s="248" t="s">
        <v>457</v>
      </c>
      <c r="H82" s="249">
        <v>6504</v>
      </c>
      <c r="I82" s="249">
        <v>186.39609999999999</v>
      </c>
      <c r="J82" s="249">
        <v>625369.99691131071</v>
      </c>
      <c r="K82" s="248" t="s">
        <v>86</v>
      </c>
      <c r="L82" s="248" t="s">
        <v>87</v>
      </c>
      <c r="M82" s="248" t="s">
        <v>86</v>
      </c>
      <c r="N82" s="248" t="s">
        <v>87</v>
      </c>
      <c r="O82" s="250" t="s">
        <v>87</v>
      </c>
    </row>
    <row r="83" spans="1:15" s="259" customFormat="1" ht="12.75" customHeight="1">
      <c r="A83" s="252" t="s">
        <v>9</v>
      </c>
      <c r="B83" s="252" t="s">
        <v>413</v>
      </c>
      <c r="C83" s="252" t="s">
        <v>24</v>
      </c>
      <c r="D83" s="252" t="s">
        <v>483</v>
      </c>
      <c r="E83" s="252" t="s">
        <v>328</v>
      </c>
      <c r="F83" s="252" t="s">
        <v>416</v>
      </c>
      <c r="G83" s="252" t="s">
        <v>458</v>
      </c>
      <c r="H83" s="253">
        <v>4.5</v>
      </c>
      <c r="I83" s="253">
        <v>6.7000000000000004E-2</v>
      </c>
      <c r="J83" s="253">
        <v>249.68517812251974</v>
      </c>
      <c r="K83" s="252" t="s">
        <v>87</v>
      </c>
      <c r="L83" s="252" t="s">
        <v>87</v>
      </c>
      <c r="M83" s="252" t="s">
        <v>87</v>
      </c>
      <c r="N83" s="252" t="s">
        <v>87</v>
      </c>
      <c r="O83" s="256" t="s">
        <v>87</v>
      </c>
    </row>
    <row r="84" spans="1:15" s="260" customFormat="1" ht="12.75" customHeight="1">
      <c r="A84" s="248" t="s">
        <v>9</v>
      </c>
      <c r="B84" s="248" t="s">
        <v>413</v>
      </c>
      <c r="C84" s="248" t="s">
        <v>24</v>
      </c>
      <c r="D84" s="248" t="s">
        <v>483</v>
      </c>
      <c r="E84" s="248" t="s">
        <v>328</v>
      </c>
      <c r="F84" s="248" t="s">
        <v>455</v>
      </c>
      <c r="G84" s="248" t="s">
        <v>459</v>
      </c>
      <c r="H84" s="249">
        <v>1782</v>
      </c>
      <c r="I84" s="249">
        <v>17.855800000000002</v>
      </c>
      <c r="J84" s="249">
        <v>40666.905899391037</v>
      </c>
      <c r="K84" s="248" t="s">
        <v>86</v>
      </c>
      <c r="L84" s="248" t="s">
        <v>87</v>
      </c>
      <c r="M84" s="248" t="s">
        <v>87</v>
      </c>
      <c r="N84" s="248" t="s">
        <v>87</v>
      </c>
      <c r="O84" s="250" t="s">
        <v>87</v>
      </c>
    </row>
    <row r="85" spans="1:15" s="260" customFormat="1" ht="12.75" customHeight="1">
      <c r="A85" s="248" t="s">
        <v>9</v>
      </c>
      <c r="B85" s="248" t="s">
        <v>413</v>
      </c>
      <c r="C85" s="248" t="s">
        <v>24</v>
      </c>
      <c r="D85" s="248" t="s">
        <v>483</v>
      </c>
      <c r="E85" s="248" t="s">
        <v>424</v>
      </c>
      <c r="F85" s="248" t="s">
        <v>438</v>
      </c>
      <c r="G85" s="248" t="s">
        <v>460</v>
      </c>
      <c r="H85" s="249">
        <v>540</v>
      </c>
      <c r="I85" s="249">
        <v>11.668849999999999</v>
      </c>
      <c r="J85" s="249">
        <v>41149.542128660862</v>
      </c>
      <c r="K85" s="248" t="s">
        <v>86</v>
      </c>
      <c r="L85" s="248" t="s">
        <v>87</v>
      </c>
      <c r="M85" s="248" t="s">
        <v>87</v>
      </c>
      <c r="N85" s="248" t="s">
        <v>87</v>
      </c>
      <c r="O85" s="250" t="s">
        <v>87</v>
      </c>
    </row>
    <row r="86" spans="1:15" s="259" customFormat="1" ht="12.75" customHeight="1">
      <c r="A86" s="252" t="s">
        <v>9</v>
      </c>
      <c r="B86" s="252" t="s">
        <v>413</v>
      </c>
      <c r="C86" s="252" t="s">
        <v>24</v>
      </c>
      <c r="D86" s="252" t="s">
        <v>483</v>
      </c>
      <c r="E86" s="252" t="s">
        <v>424</v>
      </c>
      <c r="F86" s="252" t="s">
        <v>416</v>
      </c>
      <c r="G86" s="252" t="s">
        <v>425</v>
      </c>
      <c r="H86" s="253">
        <v>338</v>
      </c>
      <c r="I86" s="253">
        <v>2.0390000000000001</v>
      </c>
      <c r="J86" s="253">
        <v>11612.333178024115</v>
      </c>
      <c r="K86" s="252" t="s">
        <v>87</v>
      </c>
      <c r="L86" s="252" t="s">
        <v>87</v>
      </c>
      <c r="M86" s="252" t="s">
        <v>87</v>
      </c>
      <c r="N86" s="252" t="s">
        <v>87</v>
      </c>
      <c r="O86" s="256" t="s">
        <v>87</v>
      </c>
    </row>
    <row r="87" spans="1:15" s="259" customFormat="1" ht="12.75" customHeight="1">
      <c r="A87" s="252" t="s">
        <v>9</v>
      </c>
      <c r="B87" s="252" t="s">
        <v>413</v>
      </c>
      <c r="C87" s="252" t="s">
        <v>24</v>
      </c>
      <c r="D87" s="252" t="s">
        <v>483</v>
      </c>
      <c r="E87" s="252" t="s">
        <v>424</v>
      </c>
      <c r="F87" s="252" t="s">
        <v>455</v>
      </c>
      <c r="G87" s="252" t="s">
        <v>461</v>
      </c>
      <c r="H87" s="253">
        <v>341</v>
      </c>
      <c r="I87" s="253">
        <v>3.1769499999999997</v>
      </c>
      <c r="J87" s="253">
        <v>7616.8665260058797</v>
      </c>
      <c r="K87" s="252" t="s">
        <v>87</v>
      </c>
      <c r="L87" s="252" t="s">
        <v>87</v>
      </c>
      <c r="M87" s="252" t="s">
        <v>87</v>
      </c>
      <c r="N87" s="252" t="s">
        <v>87</v>
      </c>
      <c r="O87" s="256" t="s">
        <v>87</v>
      </c>
    </row>
    <row r="88" spans="1:15" s="259" customFormat="1" ht="12.75" customHeight="1">
      <c r="A88" s="252" t="s">
        <v>9</v>
      </c>
      <c r="B88" s="252" t="s">
        <v>413</v>
      </c>
      <c r="C88" s="252" t="s">
        <v>24</v>
      </c>
      <c r="D88" s="252" t="s">
        <v>483</v>
      </c>
      <c r="E88" s="252" t="s">
        <v>424</v>
      </c>
      <c r="F88" s="252" t="s">
        <v>420</v>
      </c>
      <c r="G88" s="252" t="s">
        <v>484</v>
      </c>
      <c r="H88" s="253">
        <v>127</v>
      </c>
      <c r="I88" s="253">
        <v>2.1880000000000002</v>
      </c>
      <c r="J88" s="253">
        <v>37769.317542991565</v>
      </c>
      <c r="K88" s="252" t="s">
        <v>87</v>
      </c>
      <c r="L88" s="252" t="s">
        <v>87</v>
      </c>
      <c r="M88" s="252" t="s">
        <v>87</v>
      </c>
      <c r="N88" s="252" t="s">
        <v>87</v>
      </c>
      <c r="O88" s="256" t="s">
        <v>87</v>
      </c>
    </row>
    <row r="89" spans="1:15" s="259" customFormat="1" ht="12.75" customHeight="1">
      <c r="A89" s="252" t="s">
        <v>9</v>
      </c>
      <c r="B89" s="252" t="s">
        <v>413</v>
      </c>
      <c r="C89" s="252" t="s">
        <v>24</v>
      </c>
      <c r="D89" s="252" t="s">
        <v>483</v>
      </c>
      <c r="E89" s="252" t="s">
        <v>462</v>
      </c>
      <c r="F89" s="252" t="s">
        <v>438</v>
      </c>
      <c r="G89" s="252" t="s">
        <v>463</v>
      </c>
      <c r="H89" s="253">
        <v>5</v>
      </c>
      <c r="I89" s="253">
        <v>0.54800000000000004</v>
      </c>
      <c r="J89" s="253">
        <v>2113.724467500534</v>
      </c>
      <c r="K89" s="252" t="s">
        <v>87</v>
      </c>
      <c r="L89" s="252" t="s">
        <v>87</v>
      </c>
      <c r="M89" s="252" t="s">
        <v>87</v>
      </c>
      <c r="N89" s="252" t="s">
        <v>87</v>
      </c>
      <c r="O89" s="256" t="s">
        <v>87</v>
      </c>
    </row>
    <row r="90" spans="1:15" s="259" customFormat="1" ht="12.75" customHeight="1">
      <c r="A90" s="252" t="s">
        <v>9</v>
      </c>
      <c r="B90" s="252" t="s">
        <v>413</v>
      </c>
      <c r="C90" s="252" t="s">
        <v>24</v>
      </c>
      <c r="D90" s="252" t="s">
        <v>483</v>
      </c>
      <c r="E90" s="252" t="s">
        <v>329</v>
      </c>
      <c r="F90" s="252" t="s">
        <v>438</v>
      </c>
      <c r="G90" s="252" t="s">
        <v>464</v>
      </c>
      <c r="H90" s="253">
        <v>63</v>
      </c>
      <c r="I90" s="253">
        <v>0.441</v>
      </c>
      <c r="J90" s="253">
        <v>1331.3021023734916</v>
      </c>
      <c r="K90" s="252" t="s">
        <v>87</v>
      </c>
      <c r="L90" s="252" t="s">
        <v>87</v>
      </c>
      <c r="M90" s="252" t="s">
        <v>87</v>
      </c>
      <c r="N90" s="252" t="s">
        <v>87</v>
      </c>
      <c r="O90" s="256" t="s">
        <v>87</v>
      </c>
    </row>
    <row r="91" spans="1:15" s="259" customFormat="1" ht="12.75" customHeight="1">
      <c r="A91" s="252" t="s">
        <v>9</v>
      </c>
      <c r="B91" s="252" t="s">
        <v>413</v>
      </c>
      <c r="C91" s="252" t="s">
        <v>24</v>
      </c>
      <c r="D91" s="252" t="s">
        <v>483</v>
      </c>
      <c r="E91" s="252" t="s">
        <v>329</v>
      </c>
      <c r="F91" s="252" t="s">
        <v>418</v>
      </c>
      <c r="G91" s="252" t="s">
        <v>427</v>
      </c>
      <c r="H91" s="253">
        <v>27.5</v>
      </c>
      <c r="I91" s="253">
        <v>0.97589999999999999</v>
      </c>
      <c r="J91" s="253">
        <v>1733.1974774516395</v>
      </c>
      <c r="K91" s="252" t="s">
        <v>87</v>
      </c>
      <c r="L91" s="252" t="s">
        <v>87</v>
      </c>
      <c r="M91" s="252" t="s">
        <v>87</v>
      </c>
      <c r="N91" s="252" t="s">
        <v>87</v>
      </c>
      <c r="O91" s="256" t="s">
        <v>87</v>
      </c>
    </row>
    <row r="92" spans="1:15" s="260" customFormat="1" ht="12.75" customHeight="1">
      <c r="A92" s="248" t="s">
        <v>9</v>
      </c>
      <c r="B92" s="248" t="s">
        <v>413</v>
      </c>
      <c r="C92" s="248" t="s">
        <v>24</v>
      </c>
      <c r="D92" s="248" t="s">
        <v>483</v>
      </c>
      <c r="E92" s="248" t="s">
        <v>329</v>
      </c>
      <c r="F92" s="248" t="s">
        <v>455</v>
      </c>
      <c r="G92" s="248" t="s">
        <v>465</v>
      </c>
      <c r="H92" s="249">
        <v>7402</v>
      </c>
      <c r="I92" s="249">
        <v>146.39089999999999</v>
      </c>
      <c r="J92" s="249">
        <v>802830.66497750941</v>
      </c>
      <c r="K92" s="248" t="s">
        <v>86</v>
      </c>
      <c r="L92" s="248" t="s">
        <v>87</v>
      </c>
      <c r="M92" s="248" t="s">
        <v>86</v>
      </c>
      <c r="N92" s="248" t="s">
        <v>87</v>
      </c>
      <c r="O92" s="250" t="s">
        <v>87</v>
      </c>
    </row>
    <row r="93" spans="1:15" s="260" customFormat="1" ht="12.75" customHeight="1">
      <c r="A93" s="248" t="s">
        <v>9</v>
      </c>
      <c r="B93" s="248" t="s">
        <v>413</v>
      </c>
      <c r="C93" s="248" t="s">
        <v>24</v>
      </c>
      <c r="D93" s="248" t="s">
        <v>483</v>
      </c>
      <c r="E93" s="248" t="s">
        <v>329</v>
      </c>
      <c r="F93" s="248" t="s">
        <v>420</v>
      </c>
      <c r="G93" s="248" t="s">
        <v>466</v>
      </c>
      <c r="H93" s="249">
        <v>4352.5</v>
      </c>
      <c r="I93" s="249">
        <v>789.07344999999998</v>
      </c>
      <c r="J93" s="249">
        <v>214929.7881258282</v>
      </c>
      <c r="K93" s="248" t="s">
        <v>86</v>
      </c>
      <c r="L93" s="248" t="s">
        <v>86</v>
      </c>
      <c r="M93" s="248" t="s">
        <v>87</v>
      </c>
      <c r="N93" s="248" t="s">
        <v>87</v>
      </c>
      <c r="O93" s="250" t="s">
        <v>87</v>
      </c>
    </row>
    <row r="94" spans="1:15" s="259" customFormat="1" ht="12.75" customHeight="1">
      <c r="A94" s="252" t="s">
        <v>9</v>
      </c>
      <c r="B94" s="252" t="s">
        <v>413</v>
      </c>
      <c r="C94" s="252" t="s">
        <v>24</v>
      </c>
      <c r="D94" s="252" t="s">
        <v>483</v>
      </c>
      <c r="E94" s="252" t="s">
        <v>430</v>
      </c>
      <c r="F94" s="252" t="s">
        <v>416</v>
      </c>
      <c r="G94" s="252" t="s">
        <v>485</v>
      </c>
      <c r="H94" s="253">
        <v>1</v>
      </c>
      <c r="I94" s="253">
        <v>0.04</v>
      </c>
      <c r="J94" s="253">
        <v>202.1812591010862</v>
      </c>
      <c r="K94" s="252" t="s">
        <v>87</v>
      </c>
      <c r="L94" s="252" t="s">
        <v>87</v>
      </c>
      <c r="M94" s="252" t="s">
        <v>87</v>
      </c>
      <c r="N94" s="252" t="s">
        <v>87</v>
      </c>
      <c r="O94" s="256" t="s">
        <v>87</v>
      </c>
    </row>
    <row r="95" spans="1:15" s="259" customFormat="1" ht="12.75" customHeight="1">
      <c r="A95" s="252" t="s">
        <v>9</v>
      </c>
      <c r="B95" s="252" t="s">
        <v>413</v>
      </c>
      <c r="C95" s="252" t="s">
        <v>24</v>
      </c>
      <c r="D95" s="252" t="s">
        <v>483</v>
      </c>
      <c r="E95" s="252" t="s">
        <v>435</v>
      </c>
      <c r="F95" s="252" t="s">
        <v>436</v>
      </c>
      <c r="G95" s="252" t="s">
        <v>437</v>
      </c>
      <c r="H95" s="253">
        <v>8.5</v>
      </c>
      <c r="I95" s="253">
        <v>4.4999999999999998E-2</v>
      </c>
      <c r="J95" s="253">
        <v>74.435619095237584</v>
      </c>
      <c r="K95" s="252" t="s">
        <v>87</v>
      </c>
      <c r="L95" s="252" t="s">
        <v>87</v>
      </c>
      <c r="M95" s="252" t="s">
        <v>87</v>
      </c>
      <c r="N95" s="252" t="s">
        <v>87</v>
      </c>
      <c r="O95" s="256" t="s">
        <v>87</v>
      </c>
    </row>
    <row r="96" spans="1:15" s="259" customFormat="1" ht="12.75" customHeight="1">
      <c r="A96" s="252" t="s">
        <v>9</v>
      </c>
      <c r="B96" s="252" t="s">
        <v>413</v>
      </c>
      <c r="C96" s="252" t="s">
        <v>24</v>
      </c>
      <c r="D96" s="252" t="s">
        <v>483</v>
      </c>
      <c r="E96" s="252" t="s">
        <v>84</v>
      </c>
      <c r="F96" s="252" t="s">
        <v>418</v>
      </c>
      <c r="G96" s="252" t="s">
        <v>332</v>
      </c>
      <c r="H96" s="253">
        <v>4</v>
      </c>
      <c r="I96" s="253">
        <v>0.39</v>
      </c>
      <c r="J96" s="253">
        <v>584.12616801291483</v>
      </c>
      <c r="K96" s="252" t="s">
        <v>87</v>
      </c>
      <c r="L96" s="252" t="s">
        <v>87</v>
      </c>
      <c r="M96" s="252" t="s">
        <v>87</v>
      </c>
      <c r="N96" s="252" t="s">
        <v>87</v>
      </c>
      <c r="O96" s="256" t="s">
        <v>87</v>
      </c>
    </row>
    <row r="97" spans="1:15" s="260" customFormat="1" ht="12.75" customHeight="1">
      <c r="A97" s="248" t="s">
        <v>9</v>
      </c>
      <c r="B97" s="248" t="s">
        <v>413</v>
      </c>
      <c r="C97" s="248" t="s">
        <v>24</v>
      </c>
      <c r="D97" s="248" t="s">
        <v>483</v>
      </c>
      <c r="E97" s="248" t="s">
        <v>84</v>
      </c>
      <c r="F97" s="248" t="s">
        <v>420</v>
      </c>
      <c r="G97" s="248" t="s">
        <v>474</v>
      </c>
      <c r="H97" s="249">
        <v>434.5</v>
      </c>
      <c r="I97" s="249">
        <v>1084.663</v>
      </c>
      <c r="J97" s="249">
        <v>446551.7850104543</v>
      </c>
      <c r="K97" s="248" t="s">
        <v>87</v>
      </c>
      <c r="L97" s="248" t="s">
        <v>86</v>
      </c>
      <c r="M97" s="248" t="s">
        <v>87</v>
      </c>
      <c r="N97" s="248" t="s">
        <v>87</v>
      </c>
      <c r="O97" s="250" t="s">
        <v>87</v>
      </c>
    </row>
    <row r="98" spans="1:15" s="260" customFormat="1" ht="12.75" customHeight="1">
      <c r="A98" s="248" t="s">
        <v>9</v>
      </c>
      <c r="B98" s="248" t="s">
        <v>413</v>
      </c>
      <c r="C98" s="248" t="s">
        <v>24</v>
      </c>
      <c r="D98" s="248" t="s">
        <v>483</v>
      </c>
      <c r="E98" s="248" t="s">
        <v>441</v>
      </c>
      <c r="F98" s="248" t="s">
        <v>420</v>
      </c>
      <c r="G98" s="248" t="s">
        <v>476</v>
      </c>
      <c r="H98" s="249">
        <v>8.5</v>
      </c>
      <c r="I98" s="249">
        <v>440</v>
      </c>
      <c r="J98" s="249">
        <v>104573.4707855837</v>
      </c>
      <c r="K98" s="248" t="s">
        <v>87</v>
      </c>
      <c r="L98" s="248" t="s">
        <v>86</v>
      </c>
      <c r="M98" s="248" t="s">
        <v>87</v>
      </c>
      <c r="N98" s="248" t="s">
        <v>87</v>
      </c>
      <c r="O98" s="250" t="s">
        <v>87</v>
      </c>
    </row>
    <row r="99" spans="1:15" s="260" customFormat="1" ht="12.75" customHeight="1">
      <c r="A99" s="248" t="s">
        <v>9</v>
      </c>
      <c r="B99" s="248" t="s">
        <v>413</v>
      </c>
      <c r="C99" s="248" t="s">
        <v>24</v>
      </c>
      <c r="D99" s="248" t="s">
        <v>483</v>
      </c>
      <c r="E99" s="248" t="s">
        <v>478</v>
      </c>
      <c r="F99" s="248" t="s">
        <v>455</v>
      </c>
      <c r="G99" s="248" t="s">
        <v>486</v>
      </c>
      <c r="H99" s="249">
        <v>514</v>
      </c>
      <c r="I99" s="249">
        <v>865.04499999999996</v>
      </c>
      <c r="J99" s="249">
        <v>16869437.548056766</v>
      </c>
      <c r="K99" s="248" t="s">
        <v>87</v>
      </c>
      <c r="L99" s="248" t="s">
        <v>86</v>
      </c>
      <c r="M99" s="248" t="s">
        <v>86</v>
      </c>
      <c r="N99" s="248" t="s">
        <v>87</v>
      </c>
      <c r="O99" s="250" t="s">
        <v>87</v>
      </c>
    </row>
    <row r="100" spans="1:15" s="259" customFormat="1" ht="12.75" customHeight="1">
      <c r="A100" s="252" t="s">
        <v>9</v>
      </c>
      <c r="B100" s="252" t="s">
        <v>413</v>
      </c>
      <c r="C100" s="252" t="s">
        <v>24</v>
      </c>
      <c r="D100" s="252" t="s">
        <v>483</v>
      </c>
      <c r="E100" s="252" t="s">
        <v>478</v>
      </c>
      <c r="F100" s="252" t="s">
        <v>420</v>
      </c>
      <c r="G100" s="252" t="s">
        <v>487</v>
      </c>
      <c r="H100" s="253">
        <v>20</v>
      </c>
      <c r="I100" s="253">
        <v>46.774999999999999</v>
      </c>
      <c r="J100" s="253">
        <v>11207.076995762851</v>
      </c>
      <c r="K100" s="252" t="s">
        <v>87</v>
      </c>
      <c r="L100" s="252" t="s">
        <v>87</v>
      </c>
      <c r="M100" s="252" t="s">
        <v>87</v>
      </c>
      <c r="N100" s="252" t="s">
        <v>87</v>
      </c>
      <c r="O100" s="256" t="s">
        <v>87</v>
      </c>
    </row>
    <row r="101" spans="1:15" s="251" customFormat="1" ht="12.75" customHeight="1">
      <c r="A101" s="248" t="s">
        <v>9</v>
      </c>
      <c r="B101" s="248" t="s">
        <v>413</v>
      </c>
      <c r="C101" s="248" t="s">
        <v>24</v>
      </c>
      <c r="D101" s="248" t="s">
        <v>483</v>
      </c>
      <c r="E101" s="248" t="s">
        <v>449</v>
      </c>
      <c r="F101" s="248" t="s">
        <v>420</v>
      </c>
      <c r="G101" s="248" t="s">
        <v>480</v>
      </c>
      <c r="H101" s="249">
        <v>18.5</v>
      </c>
      <c r="I101" s="249">
        <v>1218.125</v>
      </c>
      <c r="J101" s="249">
        <v>284326.88124223583</v>
      </c>
      <c r="K101" s="248" t="s">
        <v>87</v>
      </c>
      <c r="L101" s="248" t="s">
        <v>86</v>
      </c>
      <c r="M101" s="248" t="s">
        <v>87</v>
      </c>
      <c r="N101" s="248" t="s">
        <v>87</v>
      </c>
      <c r="O101" s="261" t="s">
        <v>87</v>
      </c>
    </row>
    <row r="102" spans="1:15" s="255" customFormat="1" ht="12.75" customHeight="1">
      <c r="A102" s="252" t="s">
        <v>9</v>
      </c>
      <c r="B102" s="252" t="s">
        <v>413</v>
      </c>
      <c r="C102" s="252" t="s">
        <v>24</v>
      </c>
      <c r="D102" s="252" t="s">
        <v>483</v>
      </c>
      <c r="E102" s="252" t="s">
        <v>481</v>
      </c>
      <c r="F102" s="252" t="s">
        <v>436</v>
      </c>
      <c r="G102" s="252" t="s">
        <v>482</v>
      </c>
      <c r="H102" s="253">
        <v>31</v>
      </c>
      <c r="I102" s="253">
        <v>2.6804999999999999</v>
      </c>
      <c r="J102" s="253">
        <v>52036.241106538364</v>
      </c>
      <c r="K102" s="252" t="s">
        <v>87</v>
      </c>
      <c r="L102" s="252" t="s">
        <v>87</v>
      </c>
      <c r="M102" s="252" t="s">
        <v>87</v>
      </c>
      <c r="N102" s="252" t="s">
        <v>87</v>
      </c>
      <c r="O102" s="256" t="s">
        <v>87</v>
      </c>
    </row>
    <row r="103" spans="1:15" s="255" customFormat="1" ht="12.75" customHeight="1">
      <c r="A103" s="252" t="s">
        <v>9</v>
      </c>
      <c r="B103" s="252" t="s">
        <v>413</v>
      </c>
      <c r="C103" s="252" t="s">
        <v>24</v>
      </c>
      <c r="D103" s="252" t="s">
        <v>483</v>
      </c>
      <c r="E103" s="252" t="s">
        <v>452</v>
      </c>
      <c r="F103" s="252" t="s">
        <v>452</v>
      </c>
      <c r="G103" s="252" t="s">
        <v>452</v>
      </c>
      <c r="H103" s="253">
        <v>68</v>
      </c>
      <c r="I103" s="253">
        <v>0.88589999999999991</v>
      </c>
      <c r="J103" s="253">
        <v>1609.2268908915937</v>
      </c>
      <c r="K103" s="252" t="s">
        <v>87</v>
      </c>
      <c r="L103" s="252" t="s">
        <v>87</v>
      </c>
      <c r="M103" s="252" t="s">
        <v>87</v>
      </c>
      <c r="N103" s="252" t="s">
        <v>87</v>
      </c>
      <c r="O103" s="256" t="s">
        <v>87</v>
      </c>
    </row>
    <row r="104" spans="1:15" s="255" customFormat="1" ht="12.75" customHeight="1">
      <c r="A104" s="252" t="s">
        <v>9</v>
      </c>
      <c r="B104" s="252" t="s">
        <v>413</v>
      </c>
      <c r="C104" s="256" t="s">
        <v>26</v>
      </c>
      <c r="D104" s="252" t="s">
        <v>488</v>
      </c>
      <c r="E104" s="252" t="s">
        <v>489</v>
      </c>
      <c r="F104" s="252" t="s">
        <v>490</v>
      </c>
      <c r="G104" s="252" t="s">
        <v>491</v>
      </c>
      <c r="H104" s="253">
        <v>138.5</v>
      </c>
      <c r="I104" s="253">
        <v>10.39</v>
      </c>
      <c r="J104" s="253">
        <v>0</v>
      </c>
      <c r="K104" s="252" t="s">
        <v>87</v>
      </c>
      <c r="L104" s="252" t="s">
        <v>87</v>
      </c>
      <c r="M104" s="252" t="s">
        <v>87</v>
      </c>
      <c r="N104" s="252" t="s">
        <v>87</v>
      </c>
      <c r="O104" s="256" t="s">
        <v>87</v>
      </c>
    </row>
    <row r="105" spans="1:15" s="263" customFormat="1" ht="12.75" customHeight="1">
      <c r="A105" s="248" t="s">
        <v>9</v>
      </c>
      <c r="B105" s="248" t="s">
        <v>413</v>
      </c>
      <c r="C105" s="250" t="s">
        <v>26</v>
      </c>
      <c r="D105" s="248" t="s">
        <v>488</v>
      </c>
      <c r="E105" s="248" t="s">
        <v>328</v>
      </c>
      <c r="F105" s="248" t="s">
        <v>422</v>
      </c>
      <c r="G105" s="248" t="s">
        <v>331</v>
      </c>
      <c r="H105" s="249">
        <v>13202</v>
      </c>
      <c r="I105" s="249">
        <v>414.74045000000001</v>
      </c>
      <c r="J105" s="249">
        <v>4029117.2089822986</v>
      </c>
      <c r="K105" s="248" t="s">
        <v>86</v>
      </c>
      <c r="L105" s="248" t="s">
        <v>87</v>
      </c>
      <c r="M105" s="248" t="s">
        <v>86</v>
      </c>
      <c r="N105" s="248" t="s">
        <v>87</v>
      </c>
      <c r="O105" s="262" t="s">
        <v>87</v>
      </c>
    </row>
    <row r="106" spans="1:15" s="264" customFormat="1" ht="12.75" customHeight="1">
      <c r="A106" s="252" t="s">
        <v>9</v>
      </c>
      <c r="B106" s="252" t="s">
        <v>413</v>
      </c>
      <c r="C106" s="256" t="s">
        <v>26</v>
      </c>
      <c r="D106" s="252" t="s">
        <v>488</v>
      </c>
      <c r="E106" s="252" t="s">
        <v>328</v>
      </c>
      <c r="F106" s="252" t="s">
        <v>436</v>
      </c>
      <c r="G106" s="252" t="s">
        <v>492</v>
      </c>
      <c r="H106" s="253">
        <v>188</v>
      </c>
      <c r="I106" s="253">
        <v>2.3827000000000003</v>
      </c>
      <c r="J106" s="253">
        <v>13129.743809459293</v>
      </c>
      <c r="K106" s="252" t="s">
        <v>87</v>
      </c>
      <c r="L106" s="252" t="s">
        <v>87</v>
      </c>
      <c r="M106" s="252" t="s">
        <v>87</v>
      </c>
      <c r="N106" s="252" t="s">
        <v>87</v>
      </c>
      <c r="O106" s="256" t="s">
        <v>87</v>
      </c>
    </row>
    <row r="107" spans="1:15" s="264" customFormat="1" ht="12.75" customHeight="1">
      <c r="A107" s="252" t="s">
        <v>9</v>
      </c>
      <c r="B107" s="252" t="s">
        <v>413</v>
      </c>
      <c r="C107" s="256" t="s">
        <v>26</v>
      </c>
      <c r="D107" s="252" t="s">
        <v>488</v>
      </c>
      <c r="E107" s="252" t="s">
        <v>328</v>
      </c>
      <c r="F107" s="252" t="s">
        <v>490</v>
      </c>
      <c r="G107" s="252" t="s">
        <v>493</v>
      </c>
      <c r="H107" s="253">
        <v>1.5</v>
      </c>
      <c r="I107" s="253">
        <v>1.2E-2</v>
      </c>
      <c r="J107" s="253">
        <v>0</v>
      </c>
      <c r="K107" s="252" t="s">
        <v>87</v>
      </c>
      <c r="L107" s="252" t="s">
        <v>87</v>
      </c>
      <c r="M107" s="252" t="s">
        <v>87</v>
      </c>
      <c r="N107" s="252" t="s">
        <v>87</v>
      </c>
      <c r="O107" s="256" t="s">
        <v>87</v>
      </c>
    </row>
    <row r="108" spans="1:15" s="189" customFormat="1" ht="12.75" customHeight="1">
      <c r="A108" s="248" t="s">
        <v>9</v>
      </c>
      <c r="B108" s="248" t="s">
        <v>413</v>
      </c>
      <c r="C108" s="250" t="s">
        <v>26</v>
      </c>
      <c r="D108" s="248" t="s">
        <v>488</v>
      </c>
      <c r="E108" s="248" t="s">
        <v>424</v>
      </c>
      <c r="F108" s="248" t="s">
        <v>416</v>
      </c>
      <c r="G108" s="248" t="s">
        <v>425</v>
      </c>
      <c r="H108" s="249">
        <v>6288</v>
      </c>
      <c r="I108" s="249">
        <v>142.483</v>
      </c>
      <c r="J108" s="249">
        <v>788590.98296298669</v>
      </c>
      <c r="K108" s="248" t="s">
        <v>86</v>
      </c>
      <c r="L108" s="248" t="s">
        <v>87</v>
      </c>
      <c r="M108" s="248" t="s">
        <v>86</v>
      </c>
      <c r="N108" s="248" t="s">
        <v>87</v>
      </c>
      <c r="O108" s="262" t="s">
        <v>87</v>
      </c>
    </row>
    <row r="109" spans="1:15" s="264" customFormat="1" ht="12.75" customHeight="1">
      <c r="A109" s="252" t="s">
        <v>9</v>
      </c>
      <c r="B109" s="252" t="s">
        <v>413</v>
      </c>
      <c r="C109" s="256" t="s">
        <v>26</v>
      </c>
      <c r="D109" s="252" t="s">
        <v>488</v>
      </c>
      <c r="E109" s="252" t="s">
        <v>462</v>
      </c>
      <c r="F109" s="252" t="s">
        <v>418</v>
      </c>
      <c r="G109" s="252" t="s">
        <v>494</v>
      </c>
      <c r="H109" s="253">
        <v>12</v>
      </c>
      <c r="I109" s="253">
        <v>2.1000000000000001E-2</v>
      </c>
      <c r="J109" s="253">
        <v>88.454003647157833</v>
      </c>
      <c r="K109" s="252" t="s">
        <v>87</v>
      </c>
      <c r="L109" s="252" t="s">
        <v>87</v>
      </c>
      <c r="M109" s="252" t="s">
        <v>87</v>
      </c>
      <c r="N109" s="252" t="s">
        <v>87</v>
      </c>
      <c r="O109" s="256" t="s">
        <v>87</v>
      </c>
    </row>
    <row r="110" spans="1:15" s="264" customFormat="1" ht="12.75" customHeight="1">
      <c r="A110" s="252" t="s">
        <v>9</v>
      </c>
      <c r="B110" s="252" t="s">
        <v>413</v>
      </c>
      <c r="C110" s="256" t="s">
        <v>26</v>
      </c>
      <c r="D110" s="252" t="s">
        <v>488</v>
      </c>
      <c r="E110" s="252" t="s">
        <v>329</v>
      </c>
      <c r="F110" s="252" t="s">
        <v>422</v>
      </c>
      <c r="G110" s="252" t="s">
        <v>495</v>
      </c>
      <c r="H110" s="253">
        <v>184.5</v>
      </c>
      <c r="I110" s="253">
        <v>10.450500000000002</v>
      </c>
      <c r="J110" s="253">
        <v>31739.488047585357</v>
      </c>
      <c r="K110" s="252" t="s">
        <v>87</v>
      </c>
      <c r="L110" s="252" t="s">
        <v>87</v>
      </c>
      <c r="M110" s="252" t="s">
        <v>87</v>
      </c>
      <c r="N110" s="252" t="s">
        <v>87</v>
      </c>
      <c r="O110" s="256" t="s">
        <v>87</v>
      </c>
    </row>
    <row r="111" spans="1:15" s="264" customFormat="1" ht="12.75" customHeight="1">
      <c r="A111" s="252" t="s">
        <v>9</v>
      </c>
      <c r="B111" s="252" t="s">
        <v>413</v>
      </c>
      <c r="C111" s="256" t="s">
        <v>26</v>
      </c>
      <c r="D111" s="252" t="s">
        <v>488</v>
      </c>
      <c r="E111" s="252" t="s">
        <v>329</v>
      </c>
      <c r="F111" s="252" t="s">
        <v>422</v>
      </c>
      <c r="G111" s="252" t="s">
        <v>496</v>
      </c>
      <c r="H111" s="253">
        <v>5</v>
      </c>
      <c r="I111" s="253">
        <v>6.5500000000000003E-2</v>
      </c>
      <c r="J111" s="253">
        <v>186.68610850605569</v>
      </c>
      <c r="K111" s="252" t="s">
        <v>87</v>
      </c>
      <c r="L111" s="252" t="s">
        <v>87</v>
      </c>
      <c r="M111" s="252" t="s">
        <v>87</v>
      </c>
      <c r="N111" s="252" t="s">
        <v>87</v>
      </c>
      <c r="O111" s="252" t="s">
        <v>87</v>
      </c>
    </row>
    <row r="112" spans="1:15" s="264" customFormat="1" ht="12.75" customHeight="1">
      <c r="A112" s="252" t="s">
        <v>9</v>
      </c>
      <c r="B112" s="252" t="s">
        <v>413</v>
      </c>
      <c r="C112" s="256" t="s">
        <v>26</v>
      </c>
      <c r="D112" s="252" t="s">
        <v>488</v>
      </c>
      <c r="E112" s="252" t="s">
        <v>329</v>
      </c>
      <c r="F112" s="252" t="s">
        <v>422</v>
      </c>
      <c r="G112" s="252" t="s">
        <v>497</v>
      </c>
      <c r="H112" s="253">
        <v>5.5</v>
      </c>
      <c r="I112" s="253">
        <v>0.22450000000000001</v>
      </c>
      <c r="J112" s="253">
        <v>705.11588106155318</v>
      </c>
      <c r="K112" s="252" t="s">
        <v>87</v>
      </c>
      <c r="L112" s="252" t="s">
        <v>87</v>
      </c>
      <c r="M112" s="252" t="s">
        <v>87</v>
      </c>
      <c r="N112" s="252" t="s">
        <v>87</v>
      </c>
      <c r="O112" s="252" t="s">
        <v>87</v>
      </c>
    </row>
    <row r="113" spans="1:15" s="264" customFormat="1" ht="12.75" customHeight="1">
      <c r="A113" s="252" t="s">
        <v>9</v>
      </c>
      <c r="B113" s="252" t="s">
        <v>413</v>
      </c>
      <c r="C113" s="256" t="s">
        <v>26</v>
      </c>
      <c r="D113" s="252" t="s">
        <v>488</v>
      </c>
      <c r="E113" s="252" t="s">
        <v>329</v>
      </c>
      <c r="F113" s="252" t="s">
        <v>418</v>
      </c>
      <c r="G113" s="252" t="s">
        <v>498</v>
      </c>
      <c r="H113" s="253">
        <v>286</v>
      </c>
      <c r="I113" s="253">
        <v>28.230499999999999</v>
      </c>
      <c r="J113" s="253">
        <v>312405.54779513279</v>
      </c>
      <c r="K113" s="252" t="s">
        <v>87</v>
      </c>
      <c r="L113" s="252" t="s">
        <v>87</v>
      </c>
      <c r="M113" s="252" t="s">
        <v>87</v>
      </c>
      <c r="N113" s="252" t="s">
        <v>87</v>
      </c>
      <c r="O113" s="252" t="s">
        <v>87</v>
      </c>
    </row>
    <row r="114" spans="1:15" s="264" customFormat="1" ht="12.75" customHeight="1">
      <c r="A114" s="252" t="s">
        <v>9</v>
      </c>
      <c r="B114" s="252" t="s">
        <v>413</v>
      </c>
      <c r="C114" s="256" t="s">
        <v>26</v>
      </c>
      <c r="D114" s="252" t="s">
        <v>488</v>
      </c>
      <c r="E114" s="252" t="s">
        <v>329</v>
      </c>
      <c r="F114" s="252" t="s">
        <v>418</v>
      </c>
      <c r="G114" s="252" t="s">
        <v>499</v>
      </c>
      <c r="H114" s="253">
        <v>234</v>
      </c>
      <c r="I114" s="253">
        <v>8.3892500000000005</v>
      </c>
      <c r="J114" s="253">
        <v>76400.994316666372</v>
      </c>
      <c r="K114" s="252" t="s">
        <v>87</v>
      </c>
      <c r="L114" s="252" t="s">
        <v>87</v>
      </c>
      <c r="M114" s="252" t="s">
        <v>87</v>
      </c>
      <c r="N114" s="252" t="s">
        <v>87</v>
      </c>
      <c r="O114" s="252" t="s">
        <v>87</v>
      </c>
    </row>
    <row r="115" spans="1:15" s="189" customFormat="1" ht="12.75" customHeight="1">
      <c r="A115" s="248" t="s">
        <v>9</v>
      </c>
      <c r="B115" s="248" t="s">
        <v>413</v>
      </c>
      <c r="C115" s="250" t="s">
        <v>26</v>
      </c>
      <c r="D115" s="248" t="s">
        <v>488</v>
      </c>
      <c r="E115" s="248" t="s">
        <v>329</v>
      </c>
      <c r="F115" s="248" t="s">
        <v>418</v>
      </c>
      <c r="G115" s="248" t="s">
        <v>500</v>
      </c>
      <c r="H115" s="249">
        <v>1271</v>
      </c>
      <c r="I115" s="249">
        <v>123.53105000000001</v>
      </c>
      <c r="J115" s="249">
        <v>372034.36552320659</v>
      </c>
      <c r="K115" s="248" t="s">
        <v>86</v>
      </c>
      <c r="L115" s="248" t="s">
        <v>87</v>
      </c>
      <c r="M115" s="248" t="s">
        <v>87</v>
      </c>
      <c r="N115" s="248" t="s">
        <v>87</v>
      </c>
      <c r="O115" s="262" t="s">
        <v>87</v>
      </c>
    </row>
    <row r="116" spans="1:15" s="264" customFormat="1" ht="12.75" customHeight="1">
      <c r="A116" s="252" t="s">
        <v>9</v>
      </c>
      <c r="B116" s="252" t="s">
        <v>413</v>
      </c>
      <c r="C116" s="256" t="s">
        <v>26</v>
      </c>
      <c r="D116" s="252" t="s">
        <v>488</v>
      </c>
      <c r="E116" s="252" t="s">
        <v>329</v>
      </c>
      <c r="F116" s="252" t="s">
        <v>418</v>
      </c>
      <c r="G116" s="252" t="s">
        <v>501</v>
      </c>
      <c r="H116" s="253">
        <v>72.5</v>
      </c>
      <c r="I116" s="253">
        <v>1.9595</v>
      </c>
      <c r="J116" s="253">
        <v>5334.3747918899344</v>
      </c>
      <c r="K116" s="252" t="s">
        <v>87</v>
      </c>
      <c r="L116" s="252" t="s">
        <v>87</v>
      </c>
      <c r="M116" s="252" t="s">
        <v>87</v>
      </c>
      <c r="N116" s="252" t="s">
        <v>87</v>
      </c>
      <c r="O116" s="252" t="s">
        <v>87</v>
      </c>
    </row>
    <row r="117" spans="1:15" s="264" customFormat="1" ht="12.75" customHeight="1">
      <c r="A117" s="252" t="s">
        <v>9</v>
      </c>
      <c r="B117" s="252" t="s">
        <v>413</v>
      </c>
      <c r="C117" s="256" t="s">
        <v>26</v>
      </c>
      <c r="D117" s="252" t="s">
        <v>488</v>
      </c>
      <c r="E117" s="252" t="s">
        <v>329</v>
      </c>
      <c r="F117" s="252" t="s">
        <v>418</v>
      </c>
      <c r="G117" s="252" t="s">
        <v>502</v>
      </c>
      <c r="H117" s="253">
        <v>11</v>
      </c>
      <c r="I117" s="253">
        <v>0.33150000000000002</v>
      </c>
      <c r="J117" s="253">
        <v>1227.5826131902929</v>
      </c>
      <c r="K117" s="252" t="s">
        <v>87</v>
      </c>
      <c r="L117" s="252" t="s">
        <v>87</v>
      </c>
      <c r="M117" s="252" t="s">
        <v>87</v>
      </c>
      <c r="N117" s="252" t="s">
        <v>87</v>
      </c>
      <c r="O117" s="252" t="s">
        <v>87</v>
      </c>
    </row>
    <row r="118" spans="1:15" s="264" customFormat="1" ht="12.75" customHeight="1">
      <c r="A118" s="252" t="s">
        <v>9</v>
      </c>
      <c r="B118" s="252" t="s">
        <v>413</v>
      </c>
      <c r="C118" s="256" t="s">
        <v>26</v>
      </c>
      <c r="D118" s="252" t="s">
        <v>488</v>
      </c>
      <c r="E118" s="252" t="s">
        <v>329</v>
      </c>
      <c r="F118" s="252" t="s">
        <v>420</v>
      </c>
      <c r="G118" s="252" t="s">
        <v>503</v>
      </c>
      <c r="H118" s="253">
        <v>348.5</v>
      </c>
      <c r="I118" s="253">
        <v>29.079499999999999</v>
      </c>
      <c r="J118" s="253">
        <v>26304.402443534946</v>
      </c>
      <c r="K118" s="252" t="s">
        <v>87</v>
      </c>
      <c r="L118" s="252" t="s">
        <v>87</v>
      </c>
      <c r="M118" s="252" t="s">
        <v>87</v>
      </c>
      <c r="N118" s="252" t="s">
        <v>87</v>
      </c>
      <c r="O118" s="252" t="s">
        <v>87</v>
      </c>
    </row>
    <row r="119" spans="1:15" s="189" customFormat="1" ht="12.75" customHeight="1">
      <c r="A119" s="248" t="s">
        <v>9</v>
      </c>
      <c r="B119" s="248" t="s">
        <v>413</v>
      </c>
      <c r="C119" s="250" t="s">
        <v>26</v>
      </c>
      <c r="D119" s="248" t="s">
        <v>488</v>
      </c>
      <c r="E119" s="248" t="s">
        <v>329</v>
      </c>
      <c r="F119" s="248" t="s">
        <v>420</v>
      </c>
      <c r="G119" s="248" t="s">
        <v>504</v>
      </c>
      <c r="H119" s="249">
        <v>905.5</v>
      </c>
      <c r="I119" s="249">
        <v>81.488100000000003</v>
      </c>
      <c r="J119" s="249">
        <v>105667.43626878178</v>
      </c>
      <c r="K119" s="248" t="s">
        <v>86</v>
      </c>
      <c r="L119" s="248" t="s">
        <v>87</v>
      </c>
      <c r="M119" s="248" t="s">
        <v>87</v>
      </c>
      <c r="N119" s="248" t="s">
        <v>87</v>
      </c>
      <c r="O119" s="262" t="s">
        <v>87</v>
      </c>
    </row>
    <row r="120" spans="1:15" s="264" customFormat="1" ht="12.75" customHeight="1">
      <c r="A120" s="252" t="s">
        <v>9</v>
      </c>
      <c r="B120" s="252" t="s">
        <v>413</v>
      </c>
      <c r="C120" s="256" t="s">
        <v>26</v>
      </c>
      <c r="D120" s="252" t="s">
        <v>488</v>
      </c>
      <c r="E120" s="252" t="s">
        <v>430</v>
      </c>
      <c r="F120" s="252" t="s">
        <v>418</v>
      </c>
      <c r="G120" s="252" t="s">
        <v>505</v>
      </c>
      <c r="H120" s="253">
        <v>127</v>
      </c>
      <c r="I120" s="253">
        <v>0.51619999999999999</v>
      </c>
      <c r="J120" s="253">
        <v>2263.8863183728131</v>
      </c>
      <c r="K120" s="252" t="s">
        <v>87</v>
      </c>
      <c r="L120" s="252" t="s">
        <v>87</v>
      </c>
      <c r="M120" s="252" t="s">
        <v>87</v>
      </c>
      <c r="N120" s="252" t="s">
        <v>87</v>
      </c>
      <c r="O120" s="252" t="s">
        <v>87</v>
      </c>
    </row>
    <row r="121" spans="1:15" s="264" customFormat="1" ht="12.75" customHeight="1">
      <c r="A121" s="252" t="s">
        <v>9</v>
      </c>
      <c r="B121" s="252" t="s">
        <v>413</v>
      </c>
      <c r="C121" s="256" t="s">
        <v>26</v>
      </c>
      <c r="D121" s="252" t="s">
        <v>488</v>
      </c>
      <c r="E121" s="252" t="s">
        <v>430</v>
      </c>
      <c r="F121" s="252" t="s">
        <v>418</v>
      </c>
      <c r="G121" s="252" t="s">
        <v>506</v>
      </c>
      <c r="H121" s="253">
        <v>214.5</v>
      </c>
      <c r="I121" s="253">
        <v>24.157699999999998</v>
      </c>
      <c r="J121" s="253">
        <v>99898.661514361564</v>
      </c>
      <c r="K121" s="252" t="s">
        <v>87</v>
      </c>
      <c r="L121" s="252" t="s">
        <v>87</v>
      </c>
      <c r="M121" s="252" t="s">
        <v>87</v>
      </c>
      <c r="N121" s="252" t="s">
        <v>87</v>
      </c>
      <c r="O121" s="252" t="s">
        <v>87</v>
      </c>
    </row>
    <row r="122" spans="1:15" s="189" customFormat="1" ht="12.75" customHeight="1">
      <c r="A122" s="248" t="s">
        <v>9</v>
      </c>
      <c r="B122" s="248" t="s">
        <v>413</v>
      </c>
      <c r="C122" s="250" t="s">
        <v>26</v>
      </c>
      <c r="D122" s="248" t="s">
        <v>488</v>
      </c>
      <c r="E122" s="248" t="s">
        <v>430</v>
      </c>
      <c r="F122" s="248" t="s">
        <v>418</v>
      </c>
      <c r="G122" s="248" t="s">
        <v>507</v>
      </c>
      <c r="H122" s="249">
        <v>586</v>
      </c>
      <c r="I122" s="249">
        <v>76.289050000000003</v>
      </c>
      <c r="J122" s="249">
        <v>295358.36627173936</v>
      </c>
      <c r="K122" s="248" t="s">
        <v>86</v>
      </c>
      <c r="L122" s="248" t="s">
        <v>87</v>
      </c>
      <c r="M122" s="248" t="s">
        <v>87</v>
      </c>
      <c r="N122" s="248" t="s">
        <v>87</v>
      </c>
      <c r="O122" s="262" t="s">
        <v>87</v>
      </c>
    </row>
    <row r="123" spans="1:15" s="264" customFormat="1" ht="12.75" customHeight="1">
      <c r="A123" s="252" t="s">
        <v>9</v>
      </c>
      <c r="B123" s="252" t="s">
        <v>413</v>
      </c>
      <c r="C123" s="256" t="s">
        <v>26</v>
      </c>
      <c r="D123" s="252" t="s">
        <v>488</v>
      </c>
      <c r="E123" s="252" t="s">
        <v>430</v>
      </c>
      <c r="F123" s="252" t="s">
        <v>418</v>
      </c>
      <c r="G123" s="252" t="s">
        <v>508</v>
      </c>
      <c r="H123" s="253">
        <v>151.5</v>
      </c>
      <c r="I123" s="253">
        <v>3.5510000000000002</v>
      </c>
      <c r="J123" s="253">
        <v>13144.309398362791</v>
      </c>
      <c r="K123" s="252" t="s">
        <v>87</v>
      </c>
      <c r="L123" s="252" t="s">
        <v>87</v>
      </c>
      <c r="M123" s="252" t="s">
        <v>87</v>
      </c>
      <c r="N123" s="252" t="s">
        <v>87</v>
      </c>
      <c r="O123" s="252" t="s">
        <v>87</v>
      </c>
    </row>
    <row r="124" spans="1:15" s="189" customFormat="1" ht="12.75" customHeight="1">
      <c r="A124" s="248" t="s">
        <v>9</v>
      </c>
      <c r="B124" s="248" t="s">
        <v>413</v>
      </c>
      <c r="C124" s="250" t="s">
        <v>26</v>
      </c>
      <c r="D124" s="248" t="s">
        <v>488</v>
      </c>
      <c r="E124" s="248" t="s">
        <v>435</v>
      </c>
      <c r="F124" s="248" t="s">
        <v>436</v>
      </c>
      <c r="G124" s="248" t="s">
        <v>437</v>
      </c>
      <c r="H124" s="249">
        <v>1463.5</v>
      </c>
      <c r="I124" s="249">
        <v>105.14035</v>
      </c>
      <c r="J124" s="249">
        <v>231250.06945936664</v>
      </c>
      <c r="K124" s="248" t="s">
        <v>86</v>
      </c>
      <c r="L124" s="248" t="s">
        <v>87</v>
      </c>
      <c r="M124" s="248" t="s">
        <v>87</v>
      </c>
      <c r="N124" s="248" t="s">
        <v>87</v>
      </c>
      <c r="O124" s="262" t="s">
        <v>87</v>
      </c>
    </row>
    <row r="125" spans="1:15" s="264" customFormat="1" ht="12.75" customHeight="1">
      <c r="A125" s="252" t="s">
        <v>9</v>
      </c>
      <c r="B125" s="252" t="s">
        <v>413</v>
      </c>
      <c r="C125" s="256" t="s">
        <v>26</v>
      </c>
      <c r="D125" s="252" t="s">
        <v>488</v>
      </c>
      <c r="E125" s="252" t="s">
        <v>398</v>
      </c>
      <c r="F125" s="252" t="s">
        <v>418</v>
      </c>
      <c r="G125" s="252" t="s">
        <v>399</v>
      </c>
      <c r="H125" s="253">
        <v>208.5</v>
      </c>
      <c r="I125" s="253">
        <v>85.215000000000003</v>
      </c>
      <c r="J125" s="253">
        <v>129935.34974292245</v>
      </c>
      <c r="K125" s="252" t="s">
        <v>87</v>
      </c>
      <c r="L125" s="252" t="s">
        <v>87</v>
      </c>
      <c r="M125" s="252" t="s">
        <v>87</v>
      </c>
      <c r="N125" s="252" t="s">
        <v>87</v>
      </c>
      <c r="O125" s="252" t="s">
        <v>87</v>
      </c>
    </row>
    <row r="126" spans="1:15" s="264" customFormat="1" ht="12.75" customHeight="1">
      <c r="A126" s="252" t="s">
        <v>9</v>
      </c>
      <c r="B126" s="252" t="s">
        <v>413</v>
      </c>
      <c r="C126" s="256" t="s">
        <v>26</v>
      </c>
      <c r="D126" s="252" t="s">
        <v>488</v>
      </c>
      <c r="E126" s="252" t="s">
        <v>84</v>
      </c>
      <c r="F126" s="252" t="s">
        <v>422</v>
      </c>
      <c r="G126" s="252" t="s">
        <v>509</v>
      </c>
      <c r="H126" s="253">
        <v>1061.5</v>
      </c>
      <c r="I126" s="253">
        <v>1.256</v>
      </c>
      <c r="J126" s="253">
        <v>7549.827369427584</v>
      </c>
      <c r="K126" s="252" t="s">
        <v>87</v>
      </c>
      <c r="L126" s="252" t="s">
        <v>87</v>
      </c>
      <c r="M126" s="252" t="s">
        <v>87</v>
      </c>
      <c r="N126" s="252" t="s">
        <v>87</v>
      </c>
      <c r="O126" s="252" t="s">
        <v>86</v>
      </c>
    </row>
    <row r="127" spans="1:15" s="264" customFormat="1" ht="12.75" customHeight="1">
      <c r="A127" s="252" t="s">
        <v>9</v>
      </c>
      <c r="B127" s="252" t="s">
        <v>413</v>
      </c>
      <c r="C127" s="256" t="s">
        <v>26</v>
      </c>
      <c r="D127" s="252" t="s">
        <v>488</v>
      </c>
      <c r="E127" s="252" t="s">
        <v>84</v>
      </c>
      <c r="F127" s="252" t="s">
        <v>422</v>
      </c>
      <c r="G127" s="252" t="s">
        <v>510</v>
      </c>
      <c r="H127" s="253">
        <v>27</v>
      </c>
      <c r="I127" s="253">
        <v>4.9512499999999999</v>
      </c>
      <c r="J127" s="253">
        <v>31039.350859375398</v>
      </c>
      <c r="K127" s="252" t="s">
        <v>87</v>
      </c>
      <c r="L127" s="252" t="s">
        <v>87</v>
      </c>
      <c r="M127" s="252" t="s">
        <v>87</v>
      </c>
      <c r="N127" s="252" t="s">
        <v>87</v>
      </c>
      <c r="O127" s="252" t="s">
        <v>86</v>
      </c>
    </row>
    <row r="128" spans="1:15" s="189" customFormat="1" ht="12.75" customHeight="1">
      <c r="A128" s="248" t="s">
        <v>9</v>
      </c>
      <c r="B128" s="248" t="s">
        <v>413</v>
      </c>
      <c r="C128" s="250" t="s">
        <v>26</v>
      </c>
      <c r="D128" s="248" t="s">
        <v>488</v>
      </c>
      <c r="E128" s="248" t="s">
        <v>84</v>
      </c>
      <c r="F128" s="248" t="s">
        <v>422</v>
      </c>
      <c r="G128" s="248" t="s">
        <v>511</v>
      </c>
      <c r="H128" s="249">
        <v>1790</v>
      </c>
      <c r="I128" s="249">
        <v>1959.37805</v>
      </c>
      <c r="J128" s="249">
        <v>8287374.9640978193</v>
      </c>
      <c r="K128" s="248" t="s">
        <v>86</v>
      </c>
      <c r="L128" s="248" t="s">
        <v>86</v>
      </c>
      <c r="M128" s="248" t="s">
        <v>86</v>
      </c>
      <c r="N128" s="248" t="s">
        <v>87</v>
      </c>
      <c r="O128" s="262" t="s">
        <v>86</v>
      </c>
    </row>
    <row r="129" spans="1:15" s="189" customFormat="1" ht="12.75" customHeight="1">
      <c r="A129" s="248" t="s">
        <v>9</v>
      </c>
      <c r="B129" s="248" t="s">
        <v>413</v>
      </c>
      <c r="C129" s="250" t="s">
        <v>26</v>
      </c>
      <c r="D129" s="248" t="s">
        <v>488</v>
      </c>
      <c r="E129" s="248" t="s">
        <v>84</v>
      </c>
      <c r="F129" s="248" t="s">
        <v>422</v>
      </c>
      <c r="G129" s="248" t="s">
        <v>512</v>
      </c>
      <c r="H129" s="249">
        <v>978.5</v>
      </c>
      <c r="I129" s="249">
        <v>625.99749999999995</v>
      </c>
      <c r="J129" s="249">
        <v>3162963.4432471362</v>
      </c>
      <c r="K129" s="248" t="s">
        <v>86</v>
      </c>
      <c r="L129" s="248" t="s">
        <v>86</v>
      </c>
      <c r="M129" s="248" t="s">
        <v>86</v>
      </c>
      <c r="N129" s="248" t="s">
        <v>87</v>
      </c>
      <c r="O129" s="262" t="s">
        <v>86</v>
      </c>
    </row>
    <row r="130" spans="1:15" s="189" customFormat="1" ht="12.75" customHeight="1">
      <c r="A130" s="248" t="s">
        <v>9</v>
      </c>
      <c r="B130" s="248" t="s">
        <v>413</v>
      </c>
      <c r="C130" s="250" t="s">
        <v>26</v>
      </c>
      <c r="D130" s="248" t="s">
        <v>488</v>
      </c>
      <c r="E130" s="248" t="s">
        <v>84</v>
      </c>
      <c r="F130" s="248" t="s">
        <v>422</v>
      </c>
      <c r="G130" s="248" t="s">
        <v>513</v>
      </c>
      <c r="H130" s="249">
        <v>5582.5</v>
      </c>
      <c r="I130" s="249">
        <v>496.16669999999999</v>
      </c>
      <c r="J130" s="249">
        <v>4668490.8141116519</v>
      </c>
      <c r="K130" s="248" t="s">
        <v>86</v>
      </c>
      <c r="L130" s="248" t="s">
        <v>86</v>
      </c>
      <c r="M130" s="248" t="s">
        <v>86</v>
      </c>
      <c r="N130" s="248" t="s">
        <v>87</v>
      </c>
      <c r="O130" s="262" t="s">
        <v>86</v>
      </c>
    </row>
    <row r="131" spans="1:15" s="189" customFormat="1" ht="12.75" customHeight="1">
      <c r="A131" s="248" t="s">
        <v>9</v>
      </c>
      <c r="B131" s="248" t="s">
        <v>413</v>
      </c>
      <c r="C131" s="250" t="s">
        <v>26</v>
      </c>
      <c r="D131" s="248" t="s">
        <v>488</v>
      </c>
      <c r="E131" s="248" t="s">
        <v>84</v>
      </c>
      <c r="F131" s="248" t="s">
        <v>422</v>
      </c>
      <c r="G131" s="248" t="s">
        <v>514</v>
      </c>
      <c r="H131" s="249">
        <v>2081.5</v>
      </c>
      <c r="I131" s="249">
        <v>554.97565000000009</v>
      </c>
      <c r="J131" s="249">
        <v>3667298.4632624118</v>
      </c>
      <c r="K131" s="248" t="s">
        <v>86</v>
      </c>
      <c r="L131" s="248" t="s">
        <v>86</v>
      </c>
      <c r="M131" s="248" t="s">
        <v>86</v>
      </c>
      <c r="N131" s="248" t="s">
        <v>87</v>
      </c>
      <c r="O131" s="262" t="s">
        <v>86</v>
      </c>
    </row>
    <row r="132" spans="1:15" s="189" customFormat="1" ht="12.75" customHeight="1">
      <c r="A132" s="248" t="s">
        <v>9</v>
      </c>
      <c r="B132" s="248" t="s">
        <v>413</v>
      </c>
      <c r="C132" s="250" t="s">
        <v>26</v>
      </c>
      <c r="D132" s="248" t="s">
        <v>488</v>
      </c>
      <c r="E132" s="248" t="s">
        <v>84</v>
      </c>
      <c r="F132" s="248" t="s">
        <v>422</v>
      </c>
      <c r="G132" s="248" t="s">
        <v>515</v>
      </c>
      <c r="H132" s="249">
        <v>701.5</v>
      </c>
      <c r="I132" s="249">
        <v>244.94800000000001</v>
      </c>
      <c r="J132" s="249">
        <v>1559988.9784876525</v>
      </c>
      <c r="K132" s="248" t="s">
        <v>86</v>
      </c>
      <c r="L132" s="248" t="s">
        <v>87</v>
      </c>
      <c r="M132" s="248" t="s">
        <v>86</v>
      </c>
      <c r="N132" s="248" t="s">
        <v>87</v>
      </c>
      <c r="O132" s="262" t="s">
        <v>86</v>
      </c>
    </row>
    <row r="133" spans="1:15" s="189" customFormat="1" ht="12.75" customHeight="1">
      <c r="A133" s="248" t="s">
        <v>9</v>
      </c>
      <c r="B133" s="248" t="s">
        <v>413</v>
      </c>
      <c r="C133" s="250" t="s">
        <v>26</v>
      </c>
      <c r="D133" s="248" t="s">
        <v>488</v>
      </c>
      <c r="E133" s="248" t="s">
        <v>84</v>
      </c>
      <c r="F133" s="248" t="s">
        <v>418</v>
      </c>
      <c r="G133" s="248" t="s">
        <v>516</v>
      </c>
      <c r="H133" s="249">
        <v>50.5</v>
      </c>
      <c r="I133" s="249">
        <v>692.5</v>
      </c>
      <c r="J133" s="249">
        <v>133675.07687748907</v>
      </c>
      <c r="K133" s="248" t="s">
        <v>87</v>
      </c>
      <c r="L133" s="248" t="s">
        <v>86</v>
      </c>
      <c r="M133" s="248" t="s">
        <v>87</v>
      </c>
      <c r="N133" s="248" t="s">
        <v>87</v>
      </c>
      <c r="O133" s="250" t="s">
        <v>87</v>
      </c>
    </row>
    <row r="134" spans="1:15" s="264" customFormat="1" ht="12.75" customHeight="1">
      <c r="A134" s="252" t="s">
        <v>9</v>
      </c>
      <c r="B134" s="252" t="s">
        <v>413</v>
      </c>
      <c r="C134" s="256" t="s">
        <v>26</v>
      </c>
      <c r="D134" s="252" t="s">
        <v>488</v>
      </c>
      <c r="E134" s="252" t="s">
        <v>84</v>
      </c>
      <c r="F134" s="252" t="s">
        <v>418</v>
      </c>
      <c r="G134" s="252" t="s">
        <v>333</v>
      </c>
      <c r="H134" s="253">
        <v>30.5</v>
      </c>
      <c r="I134" s="253">
        <v>220.00049999999999</v>
      </c>
      <c r="J134" s="253">
        <v>327857.93138710916</v>
      </c>
      <c r="K134" s="252" t="s">
        <v>87</v>
      </c>
      <c r="L134" s="252" t="s">
        <v>87</v>
      </c>
      <c r="M134" s="252" t="s">
        <v>87</v>
      </c>
      <c r="N134" s="252" t="s">
        <v>87</v>
      </c>
      <c r="O134" s="256" t="s">
        <v>86</v>
      </c>
    </row>
    <row r="135" spans="1:15" s="264" customFormat="1" ht="12.75" customHeight="1">
      <c r="A135" s="252" t="s">
        <v>9</v>
      </c>
      <c r="B135" s="252" t="s">
        <v>413</v>
      </c>
      <c r="C135" s="256" t="s">
        <v>26</v>
      </c>
      <c r="D135" s="252" t="s">
        <v>488</v>
      </c>
      <c r="E135" s="252" t="s">
        <v>84</v>
      </c>
      <c r="F135" s="252" t="s">
        <v>418</v>
      </c>
      <c r="G135" s="252" t="s">
        <v>517</v>
      </c>
      <c r="H135" s="253">
        <v>35.5</v>
      </c>
      <c r="I135" s="253">
        <v>39.999499999999998</v>
      </c>
      <c r="J135" s="253">
        <v>81806.455797743067</v>
      </c>
      <c r="K135" s="252" t="s">
        <v>87</v>
      </c>
      <c r="L135" s="252" t="s">
        <v>87</v>
      </c>
      <c r="M135" s="252" t="s">
        <v>87</v>
      </c>
      <c r="N135" s="252" t="s">
        <v>87</v>
      </c>
      <c r="O135" s="256" t="s">
        <v>86</v>
      </c>
    </row>
    <row r="136" spans="1:15" s="264" customFormat="1" ht="12.75" customHeight="1">
      <c r="A136" s="252" t="s">
        <v>9</v>
      </c>
      <c r="B136" s="252" t="s">
        <v>413</v>
      </c>
      <c r="C136" s="256" t="s">
        <v>26</v>
      </c>
      <c r="D136" s="252" t="s">
        <v>488</v>
      </c>
      <c r="E136" s="252" t="s">
        <v>84</v>
      </c>
      <c r="F136" s="252" t="s">
        <v>418</v>
      </c>
      <c r="G136" s="252" t="s">
        <v>518</v>
      </c>
      <c r="H136" s="253">
        <v>256</v>
      </c>
      <c r="I136" s="253">
        <v>0.14249999999999999</v>
      </c>
      <c r="J136" s="253">
        <v>686.16622400032975</v>
      </c>
      <c r="K136" s="252" t="s">
        <v>87</v>
      </c>
      <c r="L136" s="252" t="s">
        <v>87</v>
      </c>
      <c r="M136" s="252" t="s">
        <v>87</v>
      </c>
      <c r="N136" s="252" t="s">
        <v>87</v>
      </c>
      <c r="O136" s="256" t="s">
        <v>87</v>
      </c>
    </row>
    <row r="137" spans="1:15" s="264" customFormat="1" ht="12.75" customHeight="1">
      <c r="A137" s="252" t="s">
        <v>9</v>
      </c>
      <c r="B137" s="252" t="s">
        <v>413</v>
      </c>
      <c r="C137" s="256" t="s">
        <v>26</v>
      </c>
      <c r="D137" s="252" t="s">
        <v>488</v>
      </c>
      <c r="E137" s="252" t="s">
        <v>84</v>
      </c>
      <c r="F137" s="252" t="s">
        <v>418</v>
      </c>
      <c r="G137" s="252" t="s">
        <v>519</v>
      </c>
      <c r="H137" s="253">
        <v>4</v>
      </c>
      <c r="I137" s="253">
        <v>0.35499999999999998</v>
      </c>
      <c r="J137" s="253">
        <v>953.18795552609288</v>
      </c>
      <c r="K137" s="252" t="s">
        <v>87</v>
      </c>
      <c r="L137" s="252" t="s">
        <v>87</v>
      </c>
      <c r="M137" s="252" t="s">
        <v>87</v>
      </c>
      <c r="N137" s="252" t="s">
        <v>87</v>
      </c>
      <c r="O137" s="252" t="s">
        <v>87</v>
      </c>
    </row>
    <row r="138" spans="1:15" s="189" customFormat="1" ht="12.75" customHeight="1">
      <c r="A138" s="248" t="s">
        <v>9</v>
      </c>
      <c r="B138" s="248" t="s">
        <v>413</v>
      </c>
      <c r="C138" s="250" t="s">
        <v>26</v>
      </c>
      <c r="D138" s="248" t="s">
        <v>488</v>
      </c>
      <c r="E138" s="248" t="s">
        <v>84</v>
      </c>
      <c r="F138" s="248" t="s">
        <v>418</v>
      </c>
      <c r="G138" s="248" t="s">
        <v>520</v>
      </c>
      <c r="H138" s="249">
        <v>634</v>
      </c>
      <c r="I138" s="249">
        <v>458.46294999999998</v>
      </c>
      <c r="J138" s="249">
        <v>1145612.6634089698</v>
      </c>
      <c r="K138" s="248" t="s">
        <v>86</v>
      </c>
      <c r="L138" s="248" t="s">
        <v>86</v>
      </c>
      <c r="M138" s="248" t="s">
        <v>86</v>
      </c>
      <c r="N138" s="248" t="s">
        <v>87</v>
      </c>
      <c r="O138" s="248" t="s">
        <v>86</v>
      </c>
    </row>
    <row r="139" spans="1:15" s="189" customFormat="1" ht="12.75" customHeight="1">
      <c r="A139" s="248" t="s">
        <v>9</v>
      </c>
      <c r="B139" s="248" t="s">
        <v>413</v>
      </c>
      <c r="C139" s="250" t="s">
        <v>26</v>
      </c>
      <c r="D139" s="248" t="s">
        <v>488</v>
      </c>
      <c r="E139" s="248" t="s">
        <v>84</v>
      </c>
      <c r="F139" s="248" t="s">
        <v>418</v>
      </c>
      <c r="G139" s="248" t="s">
        <v>521</v>
      </c>
      <c r="H139" s="249">
        <v>494.5</v>
      </c>
      <c r="I139" s="249">
        <v>313.49725000000001</v>
      </c>
      <c r="J139" s="249">
        <v>915316.85493299307</v>
      </c>
      <c r="K139" s="248" t="s">
        <v>86</v>
      </c>
      <c r="L139" s="248" t="s">
        <v>87</v>
      </c>
      <c r="M139" s="248" t="s">
        <v>86</v>
      </c>
      <c r="N139" s="248" t="s">
        <v>87</v>
      </c>
      <c r="O139" s="248" t="s">
        <v>86</v>
      </c>
    </row>
    <row r="140" spans="1:15" s="264" customFormat="1" ht="12.75" customHeight="1">
      <c r="A140" s="252" t="s">
        <v>9</v>
      </c>
      <c r="B140" s="252" t="s">
        <v>413</v>
      </c>
      <c r="C140" s="256" t="s">
        <v>26</v>
      </c>
      <c r="D140" s="252" t="s">
        <v>488</v>
      </c>
      <c r="E140" s="252" t="s">
        <v>84</v>
      </c>
      <c r="F140" s="252" t="s">
        <v>420</v>
      </c>
      <c r="G140" s="252" t="s">
        <v>440</v>
      </c>
      <c r="H140" s="253">
        <v>1</v>
      </c>
      <c r="I140" s="253">
        <v>25</v>
      </c>
      <c r="J140" s="253">
        <v>4813.3937883045355</v>
      </c>
      <c r="K140" s="252" t="s">
        <v>87</v>
      </c>
      <c r="L140" s="252" t="s">
        <v>87</v>
      </c>
      <c r="M140" s="252" t="s">
        <v>87</v>
      </c>
      <c r="N140" s="252" t="s">
        <v>87</v>
      </c>
      <c r="O140" s="256" t="s">
        <v>87</v>
      </c>
    </row>
    <row r="141" spans="1:15" s="264" customFormat="1" ht="12.75" customHeight="1">
      <c r="A141" s="252" t="s">
        <v>9</v>
      </c>
      <c r="B141" s="252" t="s">
        <v>413</v>
      </c>
      <c r="C141" s="256" t="s">
        <v>26</v>
      </c>
      <c r="D141" s="252" t="s">
        <v>488</v>
      </c>
      <c r="E141" s="252" t="s">
        <v>84</v>
      </c>
      <c r="F141" s="252" t="s">
        <v>420</v>
      </c>
      <c r="G141" s="252" t="s">
        <v>522</v>
      </c>
      <c r="H141" s="253">
        <v>5</v>
      </c>
      <c r="I141" s="253">
        <v>90.251999999999995</v>
      </c>
      <c r="J141" s="253">
        <v>26063.711133667603</v>
      </c>
      <c r="K141" s="252" t="s">
        <v>87</v>
      </c>
      <c r="L141" s="252" t="s">
        <v>87</v>
      </c>
      <c r="M141" s="252" t="s">
        <v>87</v>
      </c>
      <c r="N141" s="252" t="s">
        <v>87</v>
      </c>
      <c r="O141" s="256" t="s">
        <v>87</v>
      </c>
    </row>
    <row r="142" spans="1:15" s="264" customFormat="1" ht="12.75" customHeight="1">
      <c r="A142" s="252" t="s">
        <v>9</v>
      </c>
      <c r="B142" s="252" t="s">
        <v>413</v>
      </c>
      <c r="C142" s="256" t="s">
        <v>26</v>
      </c>
      <c r="D142" s="252" t="s">
        <v>488</v>
      </c>
      <c r="E142" s="252" t="s">
        <v>84</v>
      </c>
      <c r="F142" s="252" t="s">
        <v>420</v>
      </c>
      <c r="G142" s="252" t="s">
        <v>523</v>
      </c>
      <c r="H142" s="253">
        <v>1.5</v>
      </c>
      <c r="I142" s="253">
        <v>0.16450000000000001</v>
      </c>
      <c r="J142" s="253">
        <v>788.85316738388667</v>
      </c>
      <c r="K142" s="252" t="s">
        <v>87</v>
      </c>
      <c r="L142" s="252" t="s">
        <v>87</v>
      </c>
      <c r="M142" s="252" t="s">
        <v>87</v>
      </c>
      <c r="N142" s="252" t="s">
        <v>87</v>
      </c>
      <c r="O142" s="256" t="s">
        <v>87</v>
      </c>
    </row>
    <row r="143" spans="1:15" s="264" customFormat="1" ht="12.75" customHeight="1">
      <c r="A143" s="252" t="s">
        <v>9</v>
      </c>
      <c r="B143" s="252" t="s">
        <v>413</v>
      </c>
      <c r="C143" s="256" t="s">
        <v>26</v>
      </c>
      <c r="D143" s="252" t="s">
        <v>488</v>
      </c>
      <c r="E143" s="252" t="s">
        <v>441</v>
      </c>
      <c r="F143" s="252" t="s">
        <v>420</v>
      </c>
      <c r="G143" s="252" t="s">
        <v>443</v>
      </c>
      <c r="H143" s="253">
        <v>2</v>
      </c>
      <c r="I143" s="253">
        <v>43</v>
      </c>
      <c r="J143" s="253">
        <v>9593.0040120497088</v>
      </c>
      <c r="K143" s="252" t="s">
        <v>87</v>
      </c>
      <c r="L143" s="252" t="s">
        <v>87</v>
      </c>
      <c r="M143" s="252" t="s">
        <v>87</v>
      </c>
      <c r="N143" s="252" t="s">
        <v>87</v>
      </c>
      <c r="O143" s="256" t="s">
        <v>87</v>
      </c>
    </row>
    <row r="144" spans="1:15" s="189" customFormat="1" ht="12.75" customHeight="1">
      <c r="A144" s="248" t="s">
        <v>9</v>
      </c>
      <c r="B144" s="248" t="s">
        <v>413</v>
      </c>
      <c r="C144" s="250" t="s">
        <v>26</v>
      </c>
      <c r="D144" s="248" t="s">
        <v>488</v>
      </c>
      <c r="E144" s="248" t="s">
        <v>441</v>
      </c>
      <c r="F144" s="248" t="s">
        <v>420</v>
      </c>
      <c r="G144" s="248" t="s">
        <v>524</v>
      </c>
      <c r="H144" s="249">
        <v>111.5</v>
      </c>
      <c r="I144" s="249">
        <v>1102.1949999999999</v>
      </c>
      <c r="J144" s="249">
        <v>366441.39405201748</v>
      </c>
      <c r="K144" s="248" t="s">
        <v>87</v>
      </c>
      <c r="L144" s="248" t="s">
        <v>86</v>
      </c>
      <c r="M144" s="248" t="s">
        <v>87</v>
      </c>
      <c r="N144" s="248" t="s">
        <v>87</v>
      </c>
      <c r="O144" s="250" t="s">
        <v>87</v>
      </c>
    </row>
    <row r="145" spans="1:15" s="264" customFormat="1" ht="12.75" customHeight="1">
      <c r="A145" s="252" t="s">
        <v>9</v>
      </c>
      <c r="B145" s="252" t="s">
        <v>413</v>
      </c>
      <c r="C145" s="256" t="s">
        <v>26</v>
      </c>
      <c r="D145" s="252" t="s">
        <v>488</v>
      </c>
      <c r="E145" s="252" t="s">
        <v>445</v>
      </c>
      <c r="F145" s="252" t="s">
        <v>422</v>
      </c>
      <c r="G145" s="252" t="s">
        <v>525</v>
      </c>
      <c r="H145" s="253">
        <v>47.5</v>
      </c>
      <c r="I145" s="253">
        <v>10.297700000000001</v>
      </c>
      <c r="J145" s="253">
        <v>79408.832791925641</v>
      </c>
      <c r="K145" s="252" t="s">
        <v>87</v>
      </c>
      <c r="L145" s="252" t="s">
        <v>87</v>
      </c>
      <c r="M145" s="252" t="s">
        <v>87</v>
      </c>
      <c r="N145" s="252" t="s">
        <v>87</v>
      </c>
      <c r="O145" s="252" t="s">
        <v>86</v>
      </c>
    </row>
    <row r="146" spans="1:15" s="189" customFormat="1" ht="12.75" customHeight="1">
      <c r="A146" s="248" t="s">
        <v>9</v>
      </c>
      <c r="B146" s="248" t="s">
        <v>413</v>
      </c>
      <c r="C146" s="250" t="s">
        <v>26</v>
      </c>
      <c r="D146" s="248" t="s">
        <v>488</v>
      </c>
      <c r="E146" s="248" t="s">
        <v>445</v>
      </c>
      <c r="F146" s="248" t="s">
        <v>422</v>
      </c>
      <c r="G146" s="248" t="s">
        <v>526</v>
      </c>
      <c r="H146" s="249">
        <v>153.5</v>
      </c>
      <c r="I146" s="249">
        <v>161.76599999999999</v>
      </c>
      <c r="J146" s="249">
        <v>826597.50511076686</v>
      </c>
      <c r="K146" s="248" t="s">
        <v>87</v>
      </c>
      <c r="L146" s="248" t="s">
        <v>87</v>
      </c>
      <c r="M146" s="248" t="s">
        <v>86</v>
      </c>
      <c r="N146" s="248" t="s">
        <v>87</v>
      </c>
      <c r="O146" s="248" t="s">
        <v>86</v>
      </c>
    </row>
    <row r="147" spans="1:15" s="264" customFormat="1" ht="12.75" customHeight="1">
      <c r="A147" s="252" t="s">
        <v>9</v>
      </c>
      <c r="B147" s="252" t="s">
        <v>413</v>
      </c>
      <c r="C147" s="256" t="s">
        <v>26</v>
      </c>
      <c r="D147" s="252" t="s">
        <v>488</v>
      </c>
      <c r="E147" s="252" t="s">
        <v>445</v>
      </c>
      <c r="F147" s="252" t="s">
        <v>422</v>
      </c>
      <c r="G147" s="252" t="s">
        <v>527</v>
      </c>
      <c r="H147" s="253">
        <v>77</v>
      </c>
      <c r="I147" s="253">
        <v>4.1755000000000004</v>
      </c>
      <c r="J147" s="253">
        <v>40498.395979165412</v>
      </c>
      <c r="K147" s="252" t="s">
        <v>87</v>
      </c>
      <c r="L147" s="252" t="s">
        <v>87</v>
      </c>
      <c r="M147" s="252" t="s">
        <v>87</v>
      </c>
      <c r="N147" s="252" t="s">
        <v>87</v>
      </c>
      <c r="O147" s="252" t="s">
        <v>86</v>
      </c>
    </row>
    <row r="148" spans="1:15" s="189" customFormat="1" ht="12.75" customHeight="1">
      <c r="A148" s="248" t="s">
        <v>9</v>
      </c>
      <c r="B148" s="248" t="s">
        <v>413</v>
      </c>
      <c r="C148" s="250" t="s">
        <v>26</v>
      </c>
      <c r="D148" s="248" t="s">
        <v>488</v>
      </c>
      <c r="E148" s="248" t="s">
        <v>445</v>
      </c>
      <c r="F148" s="248" t="s">
        <v>422</v>
      </c>
      <c r="G148" s="248" t="s">
        <v>528</v>
      </c>
      <c r="H148" s="249">
        <v>681</v>
      </c>
      <c r="I148" s="249">
        <v>151.48525000000001</v>
      </c>
      <c r="J148" s="249">
        <v>1079065.2214019948</v>
      </c>
      <c r="K148" s="248" t="s">
        <v>86</v>
      </c>
      <c r="L148" s="248" t="s">
        <v>87</v>
      </c>
      <c r="M148" s="248" t="s">
        <v>86</v>
      </c>
      <c r="N148" s="248" t="s">
        <v>87</v>
      </c>
      <c r="O148" s="248" t="s">
        <v>86</v>
      </c>
    </row>
    <row r="149" spans="1:15" s="189" customFormat="1" ht="12.75" customHeight="1">
      <c r="A149" s="248" t="s">
        <v>9</v>
      </c>
      <c r="B149" s="248" t="s">
        <v>413</v>
      </c>
      <c r="C149" s="250" t="s">
        <v>26</v>
      </c>
      <c r="D149" s="248" t="s">
        <v>488</v>
      </c>
      <c r="E149" s="248" t="s">
        <v>445</v>
      </c>
      <c r="F149" s="248" t="s">
        <v>422</v>
      </c>
      <c r="G149" s="248" t="s">
        <v>529</v>
      </c>
      <c r="H149" s="249">
        <v>558</v>
      </c>
      <c r="I149" s="249">
        <v>123.79185000000001</v>
      </c>
      <c r="J149" s="249">
        <v>941057.02611103421</v>
      </c>
      <c r="K149" s="248" t="s">
        <v>86</v>
      </c>
      <c r="L149" s="248" t="s">
        <v>87</v>
      </c>
      <c r="M149" s="248" t="s">
        <v>86</v>
      </c>
      <c r="N149" s="248" t="s">
        <v>87</v>
      </c>
      <c r="O149" s="248" t="s">
        <v>86</v>
      </c>
    </row>
    <row r="150" spans="1:15" s="264" customFormat="1" ht="12.75" customHeight="1">
      <c r="A150" s="252" t="s">
        <v>9</v>
      </c>
      <c r="B150" s="252" t="s">
        <v>413</v>
      </c>
      <c r="C150" s="256" t="s">
        <v>26</v>
      </c>
      <c r="D150" s="252" t="s">
        <v>488</v>
      </c>
      <c r="E150" s="252" t="s">
        <v>445</v>
      </c>
      <c r="F150" s="252" t="s">
        <v>418</v>
      </c>
      <c r="G150" s="252" t="s">
        <v>530</v>
      </c>
      <c r="H150" s="253">
        <v>0.5</v>
      </c>
      <c r="I150" s="253">
        <v>0.22950000000000001</v>
      </c>
      <c r="J150" s="253">
        <v>731.8777285195946</v>
      </c>
      <c r="K150" s="252" t="s">
        <v>87</v>
      </c>
      <c r="L150" s="252" t="s">
        <v>87</v>
      </c>
      <c r="M150" s="252" t="s">
        <v>87</v>
      </c>
      <c r="N150" s="252" t="s">
        <v>87</v>
      </c>
      <c r="O150" s="256" t="s">
        <v>86</v>
      </c>
    </row>
    <row r="151" spans="1:15" s="264" customFormat="1" ht="12.75" customHeight="1">
      <c r="A151" s="252" t="s">
        <v>9</v>
      </c>
      <c r="B151" s="252" t="s">
        <v>413</v>
      </c>
      <c r="C151" s="256" t="s">
        <v>26</v>
      </c>
      <c r="D151" s="252" t="s">
        <v>488</v>
      </c>
      <c r="E151" s="252" t="s">
        <v>445</v>
      </c>
      <c r="F151" s="252" t="s">
        <v>418</v>
      </c>
      <c r="G151" s="252" t="s">
        <v>531</v>
      </c>
      <c r="H151" s="253">
        <v>25.5</v>
      </c>
      <c r="I151" s="253">
        <v>25.918500000000002</v>
      </c>
      <c r="J151" s="253">
        <v>68867.904077036423</v>
      </c>
      <c r="K151" s="252" t="s">
        <v>87</v>
      </c>
      <c r="L151" s="252" t="s">
        <v>87</v>
      </c>
      <c r="M151" s="252" t="s">
        <v>87</v>
      </c>
      <c r="N151" s="252" t="s">
        <v>87</v>
      </c>
      <c r="O151" s="256" t="s">
        <v>86</v>
      </c>
    </row>
    <row r="152" spans="1:15" s="264" customFormat="1" ht="12.75" customHeight="1">
      <c r="A152" s="252" t="s">
        <v>9</v>
      </c>
      <c r="B152" s="252" t="s">
        <v>413</v>
      </c>
      <c r="C152" s="256" t="s">
        <v>26</v>
      </c>
      <c r="D152" s="252" t="s">
        <v>488</v>
      </c>
      <c r="E152" s="252" t="s">
        <v>445</v>
      </c>
      <c r="F152" s="252" t="s">
        <v>418</v>
      </c>
      <c r="G152" s="252" t="s">
        <v>532</v>
      </c>
      <c r="H152" s="253">
        <v>4</v>
      </c>
      <c r="I152" s="253">
        <v>50.1</v>
      </c>
      <c r="J152" s="253">
        <v>16451.171568058027</v>
      </c>
      <c r="K152" s="252" t="s">
        <v>87</v>
      </c>
      <c r="L152" s="252" t="s">
        <v>87</v>
      </c>
      <c r="M152" s="252" t="s">
        <v>87</v>
      </c>
      <c r="N152" s="252" t="s">
        <v>87</v>
      </c>
      <c r="O152" s="256" t="s">
        <v>87</v>
      </c>
    </row>
    <row r="153" spans="1:15" s="189" customFormat="1" ht="12.75" customHeight="1">
      <c r="A153" s="248" t="s">
        <v>9</v>
      </c>
      <c r="B153" s="248" t="s">
        <v>413</v>
      </c>
      <c r="C153" s="250" t="s">
        <v>26</v>
      </c>
      <c r="D153" s="248" t="s">
        <v>488</v>
      </c>
      <c r="E153" s="248" t="s">
        <v>445</v>
      </c>
      <c r="F153" s="248" t="s">
        <v>418</v>
      </c>
      <c r="G153" s="248" t="s">
        <v>533</v>
      </c>
      <c r="H153" s="249">
        <v>1391</v>
      </c>
      <c r="I153" s="249">
        <v>180.66175000000001</v>
      </c>
      <c r="J153" s="249">
        <v>608882.79954718193</v>
      </c>
      <c r="K153" s="248" t="s">
        <v>86</v>
      </c>
      <c r="L153" s="248" t="s">
        <v>87</v>
      </c>
      <c r="M153" s="248" t="s">
        <v>87</v>
      </c>
      <c r="N153" s="248" t="s">
        <v>87</v>
      </c>
      <c r="O153" s="250" t="s">
        <v>86</v>
      </c>
    </row>
    <row r="154" spans="1:15" s="189" customFormat="1" ht="12.75" customHeight="1">
      <c r="A154" s="248" t="s">
        <v>9</v>
      </c>
      <c r="B154" s="248" t="s">
        <v>413</v>
      </c>
      <c r="C154" s="250" t="s">
        <v>26</v>
      </c>
      <c r="D154" s="248" t="s">
        <v>488</v>
      </c>
      <c r="E154" s="248" t="s">
        <v>445</v>
      </c>
      <c r="F154" s="248" t="s">
        <v>418</v>
      </c>
      <c r="G154" s="248" t="s">
        <v>534</v>
      </c>
      <c r="H154" s="249">
        <v>431.5</v>
      </c>
      <c r="I154" s="249">
        <v>284.68900000000002</v>
      </c>
      <c r="J154" s="249">
        <v>888630.30862279935</v>
      </c>
      <c r="K154" s="248" t="s">
        <v>87</v>
      </c>
      <c r="L154" s="248" t="s">
        <v>87</v>
      </c>
      <c r="M154" s="248" t="s">
        <v>86</v>
      </c>
      <c r="N154" s="248" t="s">
        <v>87</v>
      </c>
      <c r="O154" s="250" t="s">
        <v>86</v>
      </c>
    </row>
    <row r="155" spans="1:15" s="264" customFormat="1" ht="12.75" customHeight="1">
      <c r="A155" s="252" t="s">
        <v>9</v>
      </c>
      <c r="B155" s="252" t="s">
        <v>413</v>
      </c>
      <c r="C155" s="256" t="s">
        <v>26</v>
      </c>
      <c r="D155" s="252" t="s">
        <v>488</v>
      </c>
      <c r="E155" s="252" t="s">
        <v>445</v>
      </c>
      <c r="F155" s="252" t="s">
        <v>420</v>
      </c>
      <c r="G155" s="252" t="s">
        <v>535</v>
      </c>
      <c r="H155" s="253">
        <v>0.5</v>
      </c>
      <c r="I155" s="253">
        <v>3.5000000000000003E-2</v>
      </c>
      <c r="J155" s="253">
        <v>40.93774212708103</v>
      </c>
      <c r="K155" s="252" t="s">
        <v>87</v>
      </c>
      <c r="L155" s="252" t="s">
        <v>87</v>
      </c>
      <c r="M155" s="252" t="s">
        <v>87</v>
      </c>
      <c r="N155" s="252" t="s">
        <v>87</v>
      </c>
      <c r="O155" s="252" t="s">
        <v>87</v>
      </c>
    </row>
    <row r="156" spans="1:15" s="189" customFormat="1" ht="12.75" customHeight="1">
      <c r="A156" s="248" t="s">
        <v>9</v>
      </c>
      <c r="B156" s="248" t="s">
        <v>413</v>
      </c>
      <c r="C156" s="250" t="s">
        <v>26</v>
      </c>
      <c r="D156" s="248" t="s">
        <v>488</v>
      </c>
      <c r="E156" s="248" t="s">
        <v>334</v>
      </c>
      <c r="F156" s="248" t="s">
        <v>420</v>
      </c>
      <c r="G156" s="248" t="s">
        <v>536</v>
      </c>
      <c r="H156" s="249">
        <v>71</v>
      </c>
      <c r="I156" s="249">
        <v>5213.1194999999998</v>
      </c>
      <c r="J156" s="249">
        <v>1809905.7236502154</v>
      </c>
      <c r="K156" s="248" t="s">
        <v>87</v>
      </c>
      <c r="L156" s="248" t="s">
        <v>86</v>
      </c>
      <c r="M156" s="248" t="s">
        <v>86</v>
      </c>
      <c r="N156" s="248" t="s">
        <v>87</v>
      </c>
      <c r="O156" s="248" t="s">
        <v>87</v>
      </c>
    </row>
    <row r="157" spans="1:15" s="264" customFormat="1" ht="12.75" customHeight="1">
      <c r="A157" s="252" t="s">
        <v>9</v>
      </c>
      <c r="B157" s="252" t="s">
        <v>413</v>
      </c>
      <c r="C157" s="256" t="s">
        <v>26</v>
      </c>
      <c r="D157" s="252" t="s">
        <v>488</v>
      </c>
      <c r="E157" s="252" t="s">
        <v>334</v>
      </c>
      <c r="F157" s="252" t="s">
        <v>420</v>
      </c>
      <c r="G157" s="252" t="s">
        <v>537</v>
      </c>
      <c r="H157" s="253">
        <v>5.5</v>
      </c>
      <c r="I157" s="253">
        <v>291.53149999999999</v>
      </c>
      <c r="J157" s="253">
        <v>115894.62487557626</v>
      </c>
      <c r="K157" s="252" t="s">
        <v>87</v>
      </c>
      <c r="L157" s="252" t="s">
        <v>87</v>
      </c>
      <c r="M157" s="252" t="s">
        <v>87</v>
      </c>
      <c r="N157" s="252" t="s">
        <v>87</v>
      </c>
      <c r="O157" s="252" t="s">
        <v>87</v>
      </c>
    </row>
    <row r="158" spans="1:15" s="264" customFormat="1" ht="12.75" customHeight="1">
      <c r="A158" s="252" t="s">
        <v>9</v>
      </c>
      <c r="B158" s="252" t="s">
        <v>413</v>
      </c>
      <c r="C158" s="256" t="s">
        <v>26</v>
      </c>
      <c r="D158" s="252" t="s">
        <v>488</v>
      </c>
      <c r="E158" s="252" t="s">
        <v>449</v>
      </c>
      <c r="F158" s="252" t="s">
        <v>420</v>
      </c>
      <c r="G158" s="252" t="s">
        <v>450</v>
      </c>
      <c r="H158" s="253">
        <v>0.5</v>
      </c>
      <c r="I158" s="253">
        <v>175</v>
      </c>
      <c r="J158" s="253">
        <v>110492.52546180562</v>
      </c>
      <c r="K158" s="252" t="s">
        <v>87</v>
      </c>
      <c r="L158" s="252" t="s">
        <v>87</v>
      </c>
      <c r="M158" s="252" t="s">
        <v>87</v>
      </c>
      <c r="N158" s="252" t="s">
        <v>87</v>
      </c>
      <c r="O158" s="252" t="s">
        <v>87</v>
      </c>
    </row>
    <row r="159" spans="1:15" s="189" customFormat="1" ht="12.75" customHeight="1">
      <c r="A159" s="248" t="s">
        <v>9</v>
      </c>
      <c r="B159" s="248" t="s">
        <v>413</v>
      </c>
      <c r="C159" s="250" t="s">
        <v>26</v>
      </c>
      <c r="D159" s="248" t="s">
        <v>488</v>
      </c>
      <c r="E159" s="248" t="s">
        <v>449</v>
      </c>
      <c r="F159" s="248" t="s">
        <v>420</v>
      </c>
      <c r="G159" s="248" t="s">
        <v>538</v>
      </c>
      <c r="H159" s="249">
        <v>223.5</v>
      </c>
      <c r="I159" s="249">
        <v>22282.406999999999</v>
      </c>
      <c r="J159" s="249">
        <v>7298348.6655267719</v>
      </c>
      <c r="K159" s="248" t="s">
        <v>87</v>
      </c>
      <c r="L159" s="248" t="s">
        <v>86</v>
      </c>
      <c r="M159" s="248" t="s">
        <v>86</v>
      </c>
      <c r="N159" s="248" t="s">
        <v>87</v>
      </c>
      <c r="O159" s="248" t="s">
        <v>87</v>
      </c>
    </row>
    <row r="160" spans="1:15" s="264" customFormat="1" ht="12.75" customHeight="1">
      <c r="A160" s="252" t="s">
        <v>9</v>
      </c>
      <c r="B160" s="252" t="s">
        <v>413</v>
      </c>
      <c r="C160" s="256" t="s">
        <v>26</v>
      </c>
      <c r="D160" s="252" t="s">
        <v>488</v>
      </c>
      <c r="E160" s="252" t="s">
        <v>481</v>
      </c>
      <c r="F160" s="252" t="s">
        <v>436</v>
      </c>
      <c r="G160" s="252" t="s">
        <v>482</v>
      </c>
      <c r="H160" s="253">
        <v>323</v>
      </c>
      <c r="I160" s="253">
        <v>19.1235</v>
      </c>
      <c r="J160" s="253">
        <v>14377.699408871624</v>
      </c>
      <c r="K160" s="252" t="s">
        <v>87</v>
      </c>
      <c r="L160" s="252" t="s">
        <v>87</v>
      </c>
      <c r="M160" s="252" t="s">
        <v>87</v>
      </c>
      <c r="N160" s="252" t="s">
        <v>87</v>
      </c>
      <c r="O160" s="252" t="s">
        <v>87</v>
      </c>
    </row>
    <row r="161" spans="1:15" s="264" customFormat="1" ht="12.75" customHeight="1">
      <c r="A161" s="252" t="s">
        <v>9</v>
      </c>
      <c r="B161" s="252" t="s">
        <v>413</v>
      </c>
      <c r="C161" s="256" t="s">
        <v>26</v>
      </c>
      <c r="D161" s="252" t="s">
        <v>488</v>
      </c>
      <c r="E161" s="252" t="s">
        <v>539</v>
      </c>
      <c r="F161" s="252" t="s">
        <v>418</v>
      </c>
      <c r="G161" s="252" t="s">
        <v>540</v>
      </c>
      <c r="H161" s="253">
        <v>0.5</v>
      </c>
      <c r="I161" s="253">
        <v>0.28499999999999998</v>
      </c>
      <c r="J161" s="253">
        <v>1182.9364977803127</v>
      </c>
      <c r="K161" s="252" t="s">
        <v>87</v>
      </c>
      <c r="L161" s="252" t="s">
        <v>87</v>
      </c>
      <c r="M161" s="252" t="s">
        <v>87</v>
      </c>
      <c r="N161" s="252" t="s">
        <v>87</v>
      </c>
      <c r="O161" s="252" t="s">
        <v>87</v>
      </c>
    </row>
    <row r="162" spans="1:15" s="264" customFormat="1" ht="12.75" customHeight="1">
      <c r="A162" s="252" t="s">
        <v>9</v>
      </c>
      <c r="B162" s="252" t="s">
        <v>413</v>
      </c>
      <c r="C162" s="256" t="s">
        <v>26</v>
      </c>
      <c r="D162" s="252" t="s">
        <v>488</v>
      </c>
      <c r="E162" s="252" t="s">
        <v>539</v>
      </c>
      <c r="F162" s="252" t="s">
        <v>418</v>
      </c>
      <c r="G162" s="252" t="s">
        <v>541</v>
      </c>
      <c r="H162" s="253">
        <v>62</v>
      </c>
      <c r="I162" s="253">
        <v>95.753500000000003</v>
      </c>
      <c r="J162" s="253">
        <v>280741.36950208439</v>
      </c>
      <c r="K162" s="252" t="s">
        <v>87</v>
      </c>
      <c r="L162" s="252" t="s">
        <v>87</v>
      </c>
      <c r="M162" s="252" t="s">
        <v>87</v>
      </c>
      <c r="N162" s="252" t="s">
        <v>87</v>
      </c>
      <c r="O162" s="252" t="s">
        <v>87</v>
      </c>
    </row>
    <row r="163" spans="1:15" s="264" customFormat="1" ht="12.75" customHeight="1">
      <c r="A163" s="252" t="s">
        <v>9</v>
      </c>
      <c r="B163" s="252" t="s">
        <v>413</v>
      </c>
      <c r="C163" s="256" t="s">
        <v>26</v>
      </c>
      <c r="D163" s="252" t="s">
        <v>488</v>
      </c>
      <c r="E163" s="252" t="s">
        <v>452</v>
      </c>
      <c r="F163" s="252" t="s">
        <v>452</v>
      </c>
      <c r="G163" s="252" t="s">
        <v>452</v>
      </c>
      <c r="H163" s="253">
        <v>84.5</v>
      </c>
      <c r="I163" s="253">
        <v>0.34549999999999997</v>
      </c>
      <c r="J163" s="253">
        <v>888.89651809984014</v>
      </c>
      <c r="K163" s="252" t="s">
        <v>87</v>
      </c>
      <c r="L163" s="252" t="s">
        <v>87</v>
      </c>
      <c r="M163" s="252" t="s">
        <v>87</v>
      </c>
      <c r="N163" s="252" t="s">
        <v>87</v>
      </c>
      <c r="O163" s="252" t="s">
        <v>87</v>
      </c>
    </row>
    <row r="164" spans="1:15" s="192" customFormat="1">
      <c r="A164" s="248" t="s">
        <v>9</v>
      </c>
      <c r="B164" s="248" t="s">
        <v>413</v>
      </c>
      <c r="C164" s="250" t="s">
        <v>26</v>
      </c>
      <c r="D164" s="248" t="s">
        <v>542</v>
      </c>
      <c r="E164" s="248" t="s">
        <v>334</v>
      </c>
      <c r="F164" s="248" t="s">
        <v>420</v>
      </c>
      <c r="G164" s="248" t="s">
        <v>537</v>
      </c>
      <c r="H164" s="248">
        <v>49</v>
      </c>
      <c r="I164" s="249">
        <v>9116</v>
      </c>
      <c r="J164" s="249">
        <v>9919196.5887737013</v>
      </c>
      <c r="K164" s="248" t="s">
        <v>86</v>
      </c>
      <c r="L164" s="248" t="s">
        <v>86</v>
      </c>
      <c r="M164" s="248" t="s">
        <v>86</v>
      </c>
      <c r="N164" s="248" t="s">
        <v>86</v>
      </c>
      <c r="O164" s="248" t="s">
        <v>87</v>
      </c>
    </row>
    <row r="165" spans="1:15" s="192" customFormat="1">
      <c r="A165" s="248" t="s">
        <v>9</v>
      </c>
      <c r="B165" s="248" t="s">
        <v>413</v>
      </c>
      <c r="C165" s="250" t="s">
        <v>26</v>
      </c>
      <c r="D165" s="248" t="s">
        <v>542</v>
      </c>
      <c r="E165" s="248" t="s">
        <v>449</v>
      </c>
      <c r="F165" s="248" t="s">
        <v>420</v>
      </c>
      <c r="G165" s="248" t="s">
        <v>538</v>
      </c>
      <c r="H165" s="248">
        <v>55</v>
      </c>
      <c r="I165" s="249">
        <v>7741.35</v>
      </c>
      <c r="J165" s="249">
        <v>5544312.0714588678</v>
      </c>
      <c r="K165" s="248" t="s">
        <v>86</v>
      </c>
      <c r="L165" s="248" t="s">
        <v>86</v>
      </c>
      <c r="M165" s="248" t="s">
        <v>86</v>
      </c>
      <c r="N165" s="248" t="s">
        <v>86</v>
      </c>
      <c r="O165" s="248" t="s">
        <v>87</v>
      </c>
    </row>
    <row r="166" spans="1:15" s="192" customFormat="1">
      <c r="A166" s="248" t="s">
        <v>9</v>
      </c>
      <c r="B166" s="248" t="s">
        <v>413</v>
      </c>
      <c r="C166" s="250" t="s">
        <v>26</v>
      </c>
      <c r="D166" s="248" t="s">
        <v>542</v>
      </c>
      <c r="E166" s="248" t="s">
        <v>84</v>
      </c>
      <c r="F166" s="248" t="s">
        <v>418</v>
      </c>
      <c r="G166" s="248" t="s">
        <v>333</v>
      </c>
      <c r="H166" s="248">
        <v>257.5</v>
      </c>
      <c r="I166" s="249">
        <v>1122.0752500000001</v>
      </c>
      <c r="J166" s="249">
        <v>1693931.9448505505</v>
      </c>
      <c r="K166" s="248" t="s">
        <v>86</v>
      </c>
      <c r="L166" s="248" t="s">
        <v>86</v>
      </c>
      <c r="M166" s="248" t="s">
        <v>87</v>
      </c>
      <c r="N166" s="248" t="s">
        <v>86</v>
      </c>
      <c r="O166" s="248" t="s">
        <v>87</v>
      </c>
    </row>
    <row r="167" spans="1:15" s="192" customFormat="1">
      <c r="A167" s="248" t="s">
        <v>9</v>
      </c>
      <c r="B167" s="248" t="s">
        <v>413</v>
      </c>
      <c r="C167" s="250" t="s">
        <v>26</v>
      </c>
      <c r="D167" s="248" t="s">
        <v>542</v>
      </c>
      <c r="E167" s="248" t="s">
        <v>84</v>
      </c>
      <c r="F167" s="248" t="s">
        <v>418</v>
      </c>
      <c r="G167" s="248" t="s">
        <v>516</v>
      </c>
      <c r="H167" s="248">
        <v>107</v>
      </c>
      <c r="I167" s="249">
        <v>9490.5</v>
      </c>
      <c r="J167" s="249">
        <v>1537899.0763968576</v>
      </c>
      <c r="K167" s="248" t="s">
        <v>86</v>
      </c>
      <c r="L167" s="248" t="s">
        <v>86</v>
      </c>
      <c r="M167" s="248" t="s">
        <v>86</v>
      </c>
      <c r="N167" s="248" t="s">
        <v>86</v>
      </c>
      <c r="O167" s="248" t="s">
        <v>87</v>
      </c>
    </row>
    <row r="168" spans="1:15" s="192" customFormat="1">
      <c r="A168" s="248" t="s">
        <v>9</v>
      </c>
      <c r="B168" s="248" t="s">
        <v>413</v>
      </c>
      <c r="C168" s="250" t="s">
        <v>26</v>
      </c>
      <c r="D168" s="248" t="s">
        <v>542</v>
      </c>
      <c r="E168" s="248" t="s">
        <v>84</v>
      </c>
      <c r="F168" s="248" t="s">
        <v>422</v>
      </c>
      <c r="G168" s="248" t="s">
        <v>511</v>
      </c>
      <c r="H168" s="248">
        <v>143</v>
      </c>
      <c r="I168" s="249">
        <v>164.81</v>
      </c>
      <c r="J168" s="249">
        <v>624180.08710316452</v>
      </c>
      <c r="K168" s="248" t="s">
        <v>86</v>
      </c>
      <c r="L168" s="248" t="s">
        <v>86</v>
      </c>
      <c r="M168" s="248" t="s">
        <v>87</v>
      </c>
      <c r="N168" s="248" t="s">
        <v>86</v>
      </c>
      <c r="O168" s="248" t="s">
        <v>87</v>
      </c>
    </row>
    <row r="169" spans="1:15" s="192" customFormat="1">
      <c r="A169" s="248" t="s">
        <v>9</v>
      </c>
      <c r="B169" s="248" t="s">
        <v>413</v>
      </c>
      <c r="C169" s="250" t="s">
        <v>26</v>
      </c>
      <c r="D169" s="248" t="s">
        <v>542</v>
      </c>
      <c r="E169" s="248" t="s">
        <v>445</v>
      </c>
      <c r="F169" s="248" t="s">
        <v>418</v>
      </c>
      <c r="G169" s="248" t="s">
        <v>531</v>
      </c>
      <c r="H169" s="248">
        <v>100.5</v>
      </c>
      <c r="I169" s="249">
        <v>236.29499999999999</v>
      </c>
      <c r="J169" s="249">
        <v>591319.14141023729</v>
      </c>
      <c r="K169" s="248" t="s">
        <v>86</v>
      </c>
      <c r="L169" s="248" t="s">
        <v>86</v>
      </c>
      <c r="M169" s="248" t="s">
        <v>87</v>
      </c>
      <c r="N169" s="248" t="s">
        <v>87</v>
      </c>
      <c r="O169" s="248" t="s">
        <v>87</v>
      </c>
    </row>
    <row r="170" spans="1:15" s="192" customFormat="1">
      <c r="A170" s="248" t="s">
        <v>9</v>
      </c>
      <c r="B170" s="248" t="s">
        <v>413</v>
      </c>
      <c r="C170" s="250" t="s">
        <v>26</v>
      </c>
      <c r="D170" s="248" t="s">
        <v>542</v>
      </c>
      <c r="E170" s="248" t="s">
        <v>441</v>
      </c>
      <c r="F170" s="248" t="s">
        <v>420</v>
      </c>
      <c r="G170" s="248" t="s">
        <v>524</v>
      </c>
      <c r="H170" s="248">
        <v>9</v>
      </c>
      <c r="I170" s="249">
        <v>1482.3</v>
      </c>
      <c r="J170" s="249">
        <v>540820.13929151208</v>
      </c>
      <c r="K170" s="248" t="s">
        <v>86</v>
      </c>
      <c r="L170" s="248" t="s">
        <v>87</v>
      </c>
      <c r="M170" s="248" t="s">
        <v>86</v>
      </c>
      <c r="N170" s="248" t="s">
        <v>87</v>
      </c>
      <c r="O170" s="248" t="s">
        <v>87</v>
      </c>
    </row>
    <row r="171" spans="1:15" s="192" customFormat="1">
      <c r="A171" s="248" t="s">
        <v>9</v>
      </c>
      <c r="B171" s="248" t="s">
        <v>413</v>
      </c>
      <c r="C171" s="250" t="s">
        <v>26</v>
      </c>
      <c r="D171" s="248" t="s">
        <v>542</v>
      </c>
      <c r="E171" s="248" t="s">
        <v>84</v>
      </c>
      <c r="F171" s="248" t="s">
        <v>418</v>
      </c>
      <c r="G171" s="248" t="s">
        <v>517</v>
      </c>
      <c r="H171" s="248">
        <v>45</v>
      </c>
      <c r="I171" s="249">
        <v>140.779</v>
      </c>
      <c r="J171" s="249">
        <v>263054.34824078617</v>
      </c>
      <c r="K171" s="248" t="s">
        <v>86</v>
      </c>
      <c r="L171" s="248" t="s">
        <v>86</v>
      </c>
      <c r="M171" s="248" t="s">
        <v>87</v>
      </c>
      <c r="N171" s="248" t="s">
        <v>87</v>
      </c>
      <c r="O171" s="248" t="s">
        <v>87</v>
      </c>
    </row>
    <row r="172" spans="1:15" s="192" customFormat="1">
      <c r="A172" s="248" t="s">
        <v>9</v>
      </c>
      <c r="B172" s="248" t="s">
        <v>413</v>
      </c>
      <c r="C172" s="250" t="s">
        <v>26</v>
      </c>
      <c r="D172" s="248" t="s">
        <v>542</v>
      </c>
      <c r="E172" s="248" t="s">
        <v>398</v>
      </c>
      <c r="F172" s="248" t="s">
        <v>418</v>
      </c>
      <c r="G172" s="248" t="s">
        <v>399</v>
      </c>
      <c r="H172" s="248">
        <v>59</v>
      </c>
      <c r="I172" s="249">
        <v>98.3035</v>
      </c>
      <c r="J172" s="249">
        <v>243054.72004944831</v>
      </c>
      <c r="K172" s="248" t="s">
        <v>86</v>
      </c>
      <c r="L172" s="248" t="s">
        <v>86</v>
      </c>
      <c r="M172" s="248" t="s">
        <v>87</v>
      </c>
      <c r="N172" s="248" t="s">
        <v>87</v>
      </c>
      <c r="O172" s="248" t="s">
        <v>87</v>
      </c>
    </row>
    <row r="173" spans="1:15" s="264" customFormat="1">
      <c r="A173" s="252" t="s">
        <v>9</v>
      </c>
      <c r="B173" s="252" t="s">
        <v>413</v>
      </c>
      <c r="C173" s="256" t="s">
        <v>26</v>
      </c>
      <c r="D173" s="252" t="s">
        <v>542</v>
      </c>
      <c r="E173" s="252" t="s">
        <v>445</v>
      </c>
      <c r="F173" s="252" t="s">
        <v>422</v>
      </c>
      <c r="G173" s="252" t="s">
        <v>526</v>
      </c>
      <c r="H173" s="253">
        <v>35.5</v>
      </c>
      <c r="I173" s="253">
        <v>51.994</v>
      </c>
      <c r="J173" s="253">
        <v>220516.29559555228</v>
      </c>
      <c r="K173" s="252" t="s">
        <v>87</v>
      </c>
      <c r="L173" s="252" t="s">
        <v>87</v>
      </c>
      <c r="M173" s="252" t="s">
        <v>87</v>
      </c>
      <c r="N173" s="252" t="s">
        <v>87</v>
      </c>
      <c r="O173" s="252" t="s">
        <v>87</v>
      </c>
    </row>
    <row r="174" spans="1:15" s="264" customFormat="1">
      <c r="A174" s="252" t="s">
        <v>9</v>
      </c>
      <c r="B174" s="252" t="s">
        <v>413</v>
      </c>
      <c r="C174" s="256" t="s">
        <v>26</v>
      </c>
      <c r="D174" s="252" t="s">
        <v>542</v>
      </c>
      <c r="E174" s="252" t="s">
        <v>84</v>
      </c>
      <c r="F174" s="252" t="s">
        <v>420</v>
      </c>
      <c r="G174" s="252" t="s">
        <v>522</v>
      </c>
      <c r="H174" s="253">
        <v>1</v>
      </c>
      <c r="I174" s="253">
        <v>140</v>
      </c>
      <c r="J174" s="253">
        <v>53602.269885144269</v>
      </c>
      <c r="K174" s="252" t="s">
        <v>87</v>
      </c>
      <c r="L174" s="252" t="s">
        <v>87</v>
      </c>
      <c r="M174" s="252" t="s">
        <v>87</v>
      </c>
      <c r="N174" s="252" t="s">
        <v>87</v>
      </c>
      <c r="O174" s="252" t="s">
        <v>87</v>
      </c>
    </row>
    <row r="175" spans="1:15" s="264" customFormat="1">
      <c r="A175" s="252" t="s">
        <v>9</v>
      </c>
      <c r="B175" s="252" t="s">
        <v>413</v>
      </c>
      <c r="C175" s="256" t="s">
        <v>26</v>
      </c>
      <c r="D175" s="252" t="s">
        <v>542</v>
      </c>
      <c r="E175" s="252" t="s">
        <v>445</v>
      </c>
      <c r="F175" s="252" t="s">
        <v>418</v>
      </c>
      <c r="G175" s="252" t="s">
        <v>530</v>
      </c>
      <c r="H175" s="253">
        <v>4</v>
      </c>
      <c r="I175" s="253">
        <v>9.375</v>
      </c>
      <c r="J175" s="253">
        <v>23890.801755186527</v>
      </c>
      <c r="K175" s="252" t="s">
        <v>87</v>
      </c>
      <c r="L175" s="252" t="s">
        <v>87</v>
      </c>
      <c r="M175" s="252" t="s">
        <v>87</v>
      </c>
      <c r="N175" s="252" t="s">
        <v>87</v>
      </c>
      <c r="O175" s="252" t="s">
        <v>87</v>
      </c>
    </row>
    <row r="176" spans="1:15" s="264" customFormat="1">
      <c r="A176" s="252" t="s">
        <v>9</v>
      </c>
      <c r="B176" s="252" t="s">
        <v>413</v>
      </c>
      <c r="C176" s="256" t="s">
        <v>26</v>
      </c>
      <c r="D176" s="252" t="s">
        <v>542</v>
      </c>
      <c r="E176" s="252" t="s">
        <v>435</v>
      </c>
      <c r="F176" s="252" t="s">
        <v>436</v>
      </c>
      <c r="G176" s="252" t="s">
        <v>437</v>
      </c>
      <c r="H176" s="253">
        <v>10</v>
      </c>
      <c r="I176" s="253">
        <v>4.9535</v>
      </c>
      <c r="J176" s="253">
        <v>12336.311627247782</v>
      </c>
      <c r="K176" s="252" t="s">
        <v>87</v>
      </c>
      <c r="L176" s="252" t="s">
        <v>87</v>
      </c>
      <c r="M176" s="252" t="s">
        <v>87</v>
      </c>
      <c r="N176" s="252" t="s">
        <v>87</v>
      </c>
      <c r="O176" s="252" t="s">
        <v>87</v>
      </c>
    </row>
    <row r="177" spans="1:15" s="264" customFormat="1">
      <c r="A177" s="252" t="s">
        <v>9</v>
      </c>
      <c r="B177" s="252" t="s">
        <v>413</v>
      </c>
      <c r="C177" s="256" t="s">
        <v>26</v>
      </c>
      <c r="D177" s="252" t="s">
        <v>542</v>
      </c>
      <c r="E177" s="252" t="s">
        <v>539</v>
      </c>
      <c r="F177" s="252" t="s">
        <v>418</v>
      </c>
      <c r="G177" s="252" t="s">
        <v>543</v>
      </c>
      <c r="H177" s="253">
        <v>1.5</v>
      </c>
      <c r="I177" s="253">
        <v>4.8174999999999999</v>
      </c>
      <c r="J177" s="253">
        <v>12163.045350343435</v>
      </c>
      <c r="K177" s="252" t="s">
        <v>87</v>
      </c>
      <c r="L177" s="252" t="s">
        <v>87</v>
      </c>
      <c r="M177" s="252" t="s">
        <v>87</v>
      </c>
      <c r="N177" s="252" t="s">
        <v>87</v>
      </c>
      <c r="O177" s="252" t="s">
        <v>87</v>
      </c>
    </row>
    <row r="178" spans="1:15" s="264" customFormat="1">
      <c r="A178" s="252" t="s">
        <v>9</v>
      </c>
      <c r="B178" s="252" t="s">
        <v>413</v>
      </c>
      <c r="C178" s="256" t="s">
        <v>26</v>
      </c>
      <c r="D178" s="252" t="s">
        <v>542</v>
      </c>
      <c r="E178" s="252" t="s">
        <v>445</v>
      </c>
      <c r="F178" s="252" t="s">
        <v>422</v>
      </c>
      <c r="G178" s="252" t="s">
        <v>525</v>
      </c>
      <c r="H178" s="253">
        <v>4</v>
      </c>
      <c r="I178" s="253">
        <v>1.4359999999999999</v>
      </c>
      <c r="J178" s="253">
        <v>9708.447081134389</v>
      </c>
      <c r="K178" s="252" t="s">
        <v>87</v>
      </c>
      <c r="L178" s="252" t="s">
        <v>87</v>
      </c>
      <c r="M178" s="252" t="s">
        <v>87</v>
      </c>
      <c r="N178" s="252" t="s">
        <v>87</v>
      </c>
      <c r="O178" s="252" t="s">
        <v>87</v>
      </c>
    </row>
    <row r="179" spans="1:15" s="264" customFormat="1">
      <c r="A179" s="252" t="s">
        <v>9</v>
      </c>
      <c r="B179" s="252" t="s">
        <v>413</v>
      </c>
      <c r="C179" s="256" t="s">
        <v>26</v>
      </c>
      <c r="D179" s="252" t="s">
        <v>542</v>
      </c>
      <c r="E179" s="252" t="s">
        <v>84</v>
      </c>
      <c r="F179" s="252" t="s">
        <v>418</v>
      </c>
      <c r="G179" s="252" t="s">
        <v>142</v>
      </c>
      <c r="H179" s="253">
        <v>1</v>
      </c>
      <c r="I179" s="253">
        <v>8.3625000000000007</v>
      </c>
      <c r="J179" s="253">
        <v>8467.6164081508523</v>
      </c>
      <c r="K179" s="252" t="s">
        <v>87</v>
      </c>
      <c r="L179" s="252" t="s">
        <v>87</v>
      </c>
      <c r="M179" s="252" t="s">
        <v>87</v>
      </c>
      <c r="N179" s="252" t="s">
        <v>87</v>
      </c>
      <c r="O179" s="252" t="s">
        <v>87</v>
      </c>
    </row>
    <row r="180" spans="1:15" s="264" customFormat="1">
      <c r="A180" s="252" t="s">
        <v>9</v>
      </c>
      <c r="B180" s="252" t="s">
        <v>413</v>
      </c>
      <c r="C180" s="256" t="s">
        <v>26</v>
      </c>
      <c r="D180" s="252" t="s">
        <v>542</v>
      </c>
      <c r="E180" s="252" t="s">
        <v>445</v>
      </c>
      <c r="F180" s="252" t="s">
        <v>418</v>
      </c>
      <c r="G180" s="252" t="s">
        <v>544</v>
      </c>
      <c r="H180" s="253">
        <v>1</v>
      </c>
      <c r="I180" s="253">
        <v>1.6895</v>
      </c>
      <c r="J180" s="253">
        <v>2966.9969278960302</v>
      </c>
      <c r="K180" s="252" t="s">
        <v>87</v>
      </c>
      <c r="L180" s="252" t="s">
        <v>87</v>
      </c>
      <c r="M180" s="252" t="s">
        <v>87</v>
      </c>
      <c r="N180" s="252" t="s">
        <v>87</v>
      </c>
      <c r="O180" s="252" t="s">
        <v>87</v>
      </c>
    </row>
    <row r="181" spans="1:15" s="264" customFormat="1">
      <c r="A181" s="252" t="s">
        <v>9</v>
      </c>
      <c r="B181" s="252" t="s">
        <v>413</v>
      </c>
      <c r="C181" s="256" t="s">
        <v>26</v>
      </c>
      <c r="D181" s="252" t="s">
        <v>542</v>
      </c>
      <c r="E181" s="252" t="s">
        <v>539</v>
      </c>
      <c r="F181" s="252" t="s">
        <v>418</v>
      </c>
      <c r="G181" s="252" t="s">
        <v>545</v>
      </c>
      <c r="H181" s="253">
        <v>0.5</v>
      </c>
      <c r="I181" s="253">
        <v>0.6825</v>
      </c>
      <c r="J181" s="253">
        <v>1732.8247865137278</v>
      </c>
      <c r="K181" s="252" t="s">
        <v>87</v>
      </c>
      <c r="L181" s="252" t="s">
        <v>87</v>
      </c>
      <c r="M181" s="252" t="s">
        <v>87</v>
      </c>
      <c r="N181" s="252" t="s">
        <v>87</v>
      </c>
      <c r="O181" s="252" t="s">
        <v>87</v>
      </c>
    </row>
    <row r="182" spans="1:15" s="264" customFormat="1">
      <c r="A182" s="252" t="s">
        <v>9</v>
      </c>
      <c r="B182" s="252" t="s">
        <v>413</v>
      </c>
      <c r="C182" s="256" t="s">
        <v>26</v>
      </c>
      <c r="D182" s="252" t="s">
        <v>542</v>
      </c>
      <c r="E182" s="252" t="s">
        <v>84</v>
      </c>
      <c r="F182" s="252" t="s">
        <v>418</v>
      </c>
      <c r="G182" s="252" t="s">
        <v>546</v>
      </c>
      <c r="H182" s="253">
        <v>0.5</v>
      </c>
      <c r="I182" s="253">
        <v>0.66600000000000004</v>
      </c>
      <c r="J182" s="253">
        <v>1152.385972829607</v>
      </c>
      <c r="K182" s="252" t="s">
        <v>87</v>
      </c>
      <c r="L182" s="252" t="s">
        <v>87</v>
      </c>
      <c r="M182" s="252" t="s">
        <v>87</v>
      </c>
      <c r="N182" s="252" t="s">
        <v>87</v>
      </c>
      <c r="O182" s="252" t="s">
        <v>87</v>
      </c>
    </row>
  </sheetData>
  <phoneticPr fontId="29" type="noConversion"/>
  <pageMargins left="0.78749999999999998" right="0.78749999999999998" top="1.0631944444444446" bottom="1.0631944444444446" header="0.51180555555555551" footer="0.51180555555555551"/>
  <pageSetup paperSize="9" scale="2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zoomScaleSheetLayoutView="100" workbookViewId="0">
      <selection activeCell="I4" sqref="I4"/>
    </sheetView>
  </sheetViews>
  <sheetFormatPr defaultColWidth="11.42578125" defaultRowHeight="12.75"/>
  <cols>
    <col min="1" max="1" width="11.42578125" style="1" customWidth="1"/>
    <col min="2" max="2" width="12.42578125" style="1" customWidth="1"/>
    <col min="3" max="4" width="11.42578125" style="1" customWidth="1"/>
    <col min="5" max="5" width="22.42578125" style="1" customWidth="1"/>
    <col min="6" max="6" width="15.140625" style="1" customWidth="1"/>
    <col min="7" max="7" width="24.28515625" style="1" customWidth="1"/>
    <col min="8" max="9" width="22.140625" style="1" customWidth="1"/>
    <col min="10" max="10" width="17.5703125" style="1" customWidth="1"/>
    <col min="11" max="16384" width="11.42578125" style="1"/>
  </cols>
  <sheetData>
    <row r="1" spans="1:10" ht="18.75" thickBot="1">
      <c r="A1" s="51" t="s">
        <v>88</v>
      </c>
      <c r="B1" s="51"/>
      <c r="C1" s="51"/>
      <c r="D1" s="51"/>
      <c r="E1" s="51"/>
      <c r="F1" s="51"/>
      <c r="G1" s="31"/>
      <c r="I1" s="554" t="s">
        <v>0</v>
      </c>
      <c r="J1" s="63" t="s">
        <v>10</v>
      </c>
    </row>
    <row r="2" spans="1:10" ht="17.45" customHeight="1" thickBot="1">
      <c r="A2" s="55"/>
      <c r="B2" s="55"/>
      <c r="C2" s="55"/>
      <c r="D2" s="55"/>
      <c r="E2" s="55"/>
      <c r="F2" s="55"/>
      <c r="G2" s="35"/>
      <c r="I2" s="555"/>
      <c r="J2" s="65"/>
    </row>
    <row r="3" spans="1:10" ht="75.599999999999994" customHeight="1" thickBot="1">
      <c r="A3" s="42" t="s">
        <v>1</v>
      </c>
      <c r="B3" s="42" t="s">
        <v>15</v>
      </c>
      <c r="C3" s="42" t="s">
        <v>71</v>
      </c>
      <c r="D3" s="42" t="s">
        <v>89</v>
      </c>
      <c r="E3" s="42" t="s">
        <v>326</v>
      </c>
      <c r="F3" s="42" t="s">
        <v>90</v>
      </c>
      <c r="G3" s="42" t="s">
        <v>91</v>
      </c>
      <c r="H3" s="42" t="s">
        <v>92</v>
      </c>
      <c r="I3" s="42" t="s">
        <v>93</v>
      </c>
      <c r="J3" s="172" t="s">
        <v>94</v>
      </c>
    </row>
    <row r="4" spans="1:10" s="267" customFormat="1" ht="34.15" customHeight="1">
      <c r="A4" s="573" t="s">
        <v>9</v>
      </c>
      <c r="B4" s="573" t="s">
        <v>24</v>
      </c>
      <c r="C4" s="573" t="s">
        <v>414</v>
      </c>
      <c r="D4" s="573" t="s">
        <v>10</v>
      </c>
      <c r="E4" s="270" t="s">
        <v>417</v>
      </c>
      <c r="F4" s="452" t="s">
        <v>87</v>
      </c>
      <c r="G4" s="573"/>
      <c r="H4" s="573"/>
      <c r="I4" s="270" t="s">
        <v>417</v>
      </c>
      <c r="J4" s="498"/>
    </row>
    <row r="5" spans="1:10" s="267" customFormat="1" ht="35.450000000000003" customHeight="1">
      <c r="A5" s="573" t="s">
        <v>9</v>
      </c>
      <c r="B5" s="573" t="s">
        <v>24</v>
      </c>
      <c r="C5" s="573" t="s">
        <v>414</v>
      </c>
      <c r="D5" s="573" t="s">
        <v>10</v>
      </c>
      <c r="E5" s="270" t="s">
        <v>425</v>
      </c>
      <c r="F5" s="452" t="s">
        <v>87</v>
      </c>
      <c r="G5" s="573"/>
      <c r="H5" s="573"/>
      <c r="I5" s="270" t="s">
        <v>425</v>
      </c>
      <c r="J5" s="498"/>
    </row>
    <row r="6" spans="1:10" s="169" customFormat="1" ht="86.25" customHeight="1">
      <c r="A6" s="573" t="s">
        <v>9</v>
      </c>
      <c r="B6" s="573" t="s">
        <v>24</v>
      </c>
      <c r="C6" s="573" t="s">
        <v>414</v>
      </c>
      <c r="D6" s="573" t="s">
        <v>10</v>
      </c>
      <c r="E6" s="270" t="s">
        <v>426</v>
      </c>
      <c r="F6" s="164" t="s">
        <v>86</v>
      </c>
      <c r="G6" s="573" t="s">
        <v>547</v>
      </c>
      <c r="H6" s="270"/>
      <c r="I6" s="270" t="s">
        <v>427</v>
      </c>
      <c r="J6" s="498"/>
    </row>
    <row r="7" spans="1:10" s="169" customFormat="1" ht="76.5">
      <c r="A7" s="573" t="s">
        <v>9</v>
      </c>
      <c r="B7" s="573" t="s">
        <v>24</v>
      </c>
      <c r="C7" s="573" t="s">
        <v>414</v>
      </c>
      <c r="D7" s="573" t="s">
        <v>10</v>
      </c>
      <c r="E7" s="270" t="s">
        <v>427</v>
      </c>
      <c r="F7" s="164" t="s">
        <v>86</v>
      </c>
      <c r="G7" s="573" t="s">
        <v>547</v>
      </c>
      <c r="H7" s="270"/>
      <c r="I7" s="270" t="s">
        <v>427</v>
      </c>
      <c r="J7" s="574"/>
    </row>
    <row r="8" spans="1:10" s="169" customFormat="1" ht="38.25" customHeight="1">
      <c r="A8" s="573" t="s">
        <v>9</v>
      </c>
      <c r="B8" s="573" t="s">
        <v>24</v>
      </c>
      <c r="C8" s="573" t="s">
        <v>414</v>
      </c>
      <c r="D8" s="573" t="s">
        <v>10</v>
      </c>
      <c r="E8" s="270" t="s">
        <v>429</v>
      </c>
      <c r="F8" s="164" t="s">
        <v>87</v>
      </c>
      <c r="G8" s="270"/>
      <c r="H8" s="270"/>
      <c r="I8" s="270" t="s">
        <v>429</v>
      </c>
      <c r="J8" s="498"/>
    </row>
    <row r="9" spans="1:10" s="169" customFormat="1" ht="78.75" customHeight="1">
      <c r="A9" s="573" t="s">
        <v>9</v>
      </c>
      <c r="B9" s="573" t="s">
        <v>24</v>
      </c>
      <c r="C9" s="573" t="s">
        <v>414</v>
      </c>
      <c r="D9" s="573" t="s">
        <v>10</v>
      </c>
      <c r="E9" s="270" t="s">
        <v>433</v>
      </c>
      <c r="F9" s="164" t="s">
        <v>86</v>
      </c>
      <c r="G9" s="573" t="s">
        <v>547</v>
      </c>
      <c r="H9" s="270"/>
      <c r="I9" s="270" t="s">
        <v>427</v>
      </c>
      <c r="J9" s="498"/>
    </row>
    <row r="10" spans="1:10" s="169" customFormat="1" ht="38.25" customHeight="1">
      <c r="A10" s="573" t="s">
        <v>9</v>
      </c>
      <c r="B10" s="573" t="s">
        <v>24</v>
      </c>
      <c r="C10" s="573" t="s">
        <v>414</v>
      </c>
      <c r="D10" s="573" t="s">
        <v>10</v>
      </c>
      <c r="E10" s="270" t="s">
        <v>332</v>
      </c>
      <c r="F10" s="164" t="s">
        <v>86</v>
      </c>
      <c r="G10" s="573" t="s">
        <v>548</v>
      </c>
      <c r="H10" s="270"/>
      <c r="I10" s="270" t="s">
        <v>332</v>
      </c>
      <c r="J10" s="498"/>
    </row>
    <row r="11" spans="1:10" s="169" customFormat="1" ht="76.5">
      <c r="A11" s="573" t="s">
        <v>9</v>
      </c>
      <c r="B11" s="573" t="s">
        <v>24</v>
      </c>
      <c r="C11" s="573" t="s">
        <v>414</v>
      </c>
      <c r="D11" s="573" t="s">
        <v>10</v>
      </c>
      <c r="E11" s="270" t="s">
        <v>450</v>
      </c>
      <c r="F11" s="164" t="s">
        <v>86</v>
      </c>
      <c r="G11" s="573" t="s">
        <v>549</v>
      </c>
      <c r="H11" s="270"/>
      <c r="I11" s="270" t="s">
        <v>451</v>
      </c>
      <c r="J11" s="498"/>
    </row>
    <row r="12" spans="1:10" s="169" customFormat="1" ht="76.5">
      <c r="A12" s="573" t="s">
        <v>9</v>
      </c>
      <c r="B12" s="573" t="s">
        <v>24</v>
      </c>
      <c r="C12" s="573" t="s">
        <v>414</v>
      </c>
      <c r="D12" s="573" t="s">
        <v>10</v>
      </c>
      <c r="E12" s="270" t="s">
        <v>451</v>
      </c>
      <c r="F12" s="164" t="s">
        <v>86</v>
      </c>
      <c r="G12" s="573" t="s">
        <v>549</v>
      </c>
      <c r="H12" s="270"/>
      <c r="I12" s="270" t="s">
        <v>451</v>
      </c>
      <c r="J12" s="498"/>
    </row>
    <row r="13" spans="1:10" s="267" customFormat="1">
      <c r="A13" s="573" t="s">
        <v>9</v>
      </c>
      <c r="B13" s="573" t="s">
        <v>24</v>
      </c>
      <c r="C13" s="573" t="s">
        <v>453</v>
      </c>
      <c r="D13" s="573" t="s">
        <v>10</v>
      </c>
      <c r="E13" s="270" t="s">
        <v>417</v>
      </c>
      <c r="F13" s="164" t="s">
        <v>87</v>
      </c>
      <c r="G13" s="270"/>
      <c r="H13" s="270"/>
      <c r="I13" s="270" t="s">
        <v>417</v>
      </c>
      <c r="J13" s="498"/>
    </row>
    <row r="14" spans="1:10" s="268" customFormat="1" ht="38.25">
      <c r="A14" s="573" t="s">
        <v>9</v>
      </c>
      <c r="B14" s="573" t="s">
        <v>24</v>
      </c>
      <c r="C14" s="573" t="s">
        <v>453</v>
      </c>
      <c r="D14" s="573" t="s">
        <v>10</v>
      </c>
      <c r="E14" s="270" t="s">
        <v>457</v>
      </c>
      <c r="F14" s="164" t="s">
        <v>86</v>
      </c>
      <c r="G14" s="573" t="s">
        <v>550</v>
      </c>
      <c r="H14" s="270"/>
      <c r="I14" s="270" t="s">
        <v>457</v>
      </c>
      <c r="J14" s="498"/>
    </row>
    <row r="15" spans="1:10" s="267" customFormat="1">
      <c r="A15" s="573" t="s">
        <v>9</v>
      </c>
      <c r="B15" s="573" t="s">
        <v>24</v>
      </c>
      <c r="C15" s="573" t="s">
        <v>453</v>
      </c>
      <c r="D15" s="573" t="s">
        <v>10</v>
      </c>
      <c r="E15" s="270" t="s">
        <v>425</v>
      </c>
      <c r="F15" s="164" t="s">
        <v>87</v>
      </c>
      <c r="G15" s="270"/>
      <c r="H15" s="270"/>
      <c r="I15" s="270" t="s">
        <v>425</v>
      </c>
      <c r="J15" s="498"/>
    </row>
    <row r="16" spans="1:10" s="169" customFormat="1" ht="51">
      <c r="A16" s="573" t="s">
        <v>9</v>
      </c>
      <c r="B16" s="573" t="s">
        <v>24</v>
      </c>
      <c r="C16" s="573" t="s">
        <v>453</v>
      </c>
      <c r="D16" s="573" t="s">
        <v>10</v>
      </c>
      <c r="E16" s="270" t="s">
        <v>426</v>
      </c>
      <c r="F16" s="164" t="s">
        <v>86</v>
      </c>
      <c r="G16" s="573" t="s">
        <v>551</v>
      </c>
      <c r="H16" s="270"/>
      <c r="I16" s="270" t="s">
        <v>427</v>
      </c>
      <c r="J16" s="498"/>
    </row>
    <row r="17" spans="1:10" s="169" customFormat="1" ht="51">
      <c r="A17" s="573" t="s">
        <v>9</v>
      </c>
      <c r="B17" s="573" t="s">
        <v>24</v>
      </c>
      <c r="C17" s="573" t="s">
        <v>453</v>
      </c>
      <c r="D17" s="573" t="s">
        <v>10</v>
      </c>
      <c r="E17" s="270" t="s">
        <v>427</v>
      </c>
      <c r="F17" s="164" t="s">
        <v>86</v>
      </c>
      <c r="G17" s="573" t="s">
        <v>551</v>
      </c>
      <c r="H17" s="270"/>
      <c r="I17" s="270" t="s">
        <v>427</v>
      </c>
      <c r="J17" s="498"/>
    </row>
    <row r="18" spans="1:10" s="169" customFormat="1">
      <c r="A18" s="573" t="s">
        <v>9</v>
      </c>
      <c r="B18" s="573" t="s">
        <v>24</v>
      </c>
      <c r="C18" s="573" t="s">
        <v>453</v>
      </c>
      <c r="D18" s="573" t="s">
        <v>10</v>
      </c>
      <c r="E18" s="270" t="s">
        <v>465</v>
      </c>
      <c r="F18" s="164" t="s">
        <v>87</v>
      </c>
      <c r="G18" s="270"/>
      <c r="H18" s="270"/>
      <c r="I18" s="270" t="s">
        <v>465</v>
      </c>
      <c r="J18" s="498"/>
    </row>
    <row r="19" spans="1:10" s="169" customFormat="1">
      <c r="A19" s="573" t="s">
        <v>9</v>
      </c>
      <c r="B19" s="573" t="s">
        <v>24</v>
      </c>
      <c r="C19" s="573" t="s">
        <v>453</v>
      </c>
      <c r="D19" s="573" t="s">
        <v>10</v>
      </c>
      <c r="E19" s="270" t="s">
        <v>429</v>
      </c>
      <c r="F19" s="164" t="s">
        <v>87</v>
      </c>
      <c r="G19" s="270"/>
      <c r="H19" s="270"/>
      <c r="I19" s="270" t="s">
        <v>429</v>
      </c>
      <c r="J19" s="498"/>
    </row>
    <row r="20" spans="1:10" s="169" customFormat="1">
      <c r="A20" s="573" t="s">
        <v>9</v>
      </c>
      <c r="B20" s="573" t="s">
        <v>24</v>
      </c>
      <c r="C20" s="573" t="s">
        <v>453</v>
      </c>
      <c r="D20" s="573" t="s">
        <v>10</v>
      </c>
      <c r="E20" s="270" t="s">
        <v>399</v>
      </c>
      <c r="F20" s="164" t="s">
        <v>87</v>
      </c>
      <c r="G20" s="270" t="s">
        <v>399</v>
      </c>
      <c r="H20" s="270"/>
      <c r="I20" s="270" t="s">
        <v>399</v>
      </c>
      <c r="J20" s="498"/>
    </row>
    <row r="21" spans="1:10" s="169" customFormat="1" ht="38.25">
      <c r="A21" s="573" t="s">
        <v>9</v>
      </c>
      <c r="B21" s="573" t="s">
        <v>24</v>
      </c>
      <c r="C21" s="573" t="s">
        <v>453</v>
      </c>
      <c r="D21" s="573" t="s">
        <v>10</v>
      </c>
      <c r="E21" s="270" t="s">
        <v>332</v>
      </c>
      <c r="F21" s="164" t="s">
        <v>86</v>
      </c>
      <c r="G21" s="573" t="s">
        <v>552</v>
      </c>
      <c r="H21" s="270"/>
      <c r="I21" s="270" t="s">
        <v>332</v>
      </c>
      <c r="J21" s="498"/>
    </row>
    <row r="22" spans="1:10" s="169" customFormat="1" ht="140.25">
      <c r="A22" s="573" t="s">
        <v>9</v>
      </c>
      <c r="B22" s="573" t="s">
        <v>24</v>
      </c>
      <c r="C22" s="573" t="s">
        <v>453</v>
      </c>
      <c r="D22" s="573" t="s">
        <v>10</v>
      </c>
      <c r="E22" s="270" t="s">
        <v>474</v>
      </c>
      <c r="F22" s="164" t="s">
        <v>86</v>
      </c>
      <c r="G22" s="573" t="s">
        <v>553</v>
      </c>
      <c r="H22" s="270"/>
      <c r="I22" s="270" t="s">
        <v>450</v>
      </c>
      <c r="J22" s="498"/>
    </row>
    <row r="23" spans="1:10" s="169" customFormat="1" ht="140.25">
      <c r="A23" s="573" t="s">
        <v>9</v>
      </c>
      <c r="B23" s="573" t="s">
        <v>24</v>
      </c>
      <c r="C23" s="573" t="s">
        <v>453</v>
      </c>
      <c r="D23" s="573" t="s">
        <v>10</v>
      </c>
      <c r="E23" s="270" t="s">
        <v>440</v>
      </c>
      <c r="F23" s="164" t="s">
        <v>86</v>
      </c>
      <c r="G23" s="573" t="s">
        <v>553</v>
      </c>
      <c r="H23" s="270"/>
      <c r="I23" s="270" t="s">
        <v>450</v>
      </c>
      <c r="J23" s="498"/>
    </row>
    <row r="24" spans="1:10" s="169" customFormat="1" ht="38.25">
      <c r="A24" s="573" t="s">
        <v>9</v>
      </c>
      <c r="B24" s="573" t="s">
        <v>24</v>
      </c>
      <c r="C24" s="573" t="s">
        <v>453</v>
      </c>
      <c r="D24" s="573" t="s">
        <v>10</v>
      </c>
      <c r="E24" s="270" t="s">
        <v>442</v>
      </c>
      <c r="F24" s="164" t="s">
        <v>86</v>
      </c>
      <c r="G24" s="573" t="s">
        <v>552</v>
      </c>
      <c r="H24" s="270"/>
      <c r="I24" s="270" t="s">
        <v>332</v>
      </c>
      <c r="J24" s="498"/>
    </row>
    <row r="25" spans="1:10" s="169" customFormat="1" ht="140.25">
      <c r="A25" s="573" t="s">
        <v>9</v>
      </c>
      <c r="B25" s="573" t="s">
        <v>24</v>
      </c>
      <c r="C25" s="573" t="s">
        <v>453</v>
      </c>
      <c r="D25" s="573" t="s">
        <v>10</v>
      </c>
      <c r="E25" s="270" t="s">
        <v>480</v>
      </c>
      <c r="F25" s="164" t="s">
        <v>86</v>
      </c>
      <c r="G25" s="573" t="s">
        <v>553</v>
      </c>
      <c r="H25" s="270"/>
      <c r="I25" s="270" t="s">
        <v>450</v>
      </c>
      <c r="J25" s="498"/>
    </row>
    <row r="26" spans="1:10" s="169" customFormat="1" ht="140.25">
      <c r="A26" s="573" t="s">
        <v>9</v>
      </c>
      <c r="B26" s="573" t="s">
        <v>24</v>
      </c>
      <c r="C26" s="573" t="s">
        <v>453</v>
      </c>
      <c r="D26" s="573" t="s">
        <v>10</v>
      </c>
      <c r="E26" s="270" t="s">
        <v>450</v>
      </c>
      <c r="F26" s="164" t="s">
        <v>86</v>
      </c>
      <c r="G26" s="573" t="s">
        <v>553</v>
      </c>
      <c r="H26" s="270"/>
      <c r="I26" s="270" t="s">
        <v>450</v>
      </c>
      <c r="J26" s="498"/>
    </row>
    <row r="27" spans="1:10" s="169" customFormat="1" ht="140.25">
      <c r="A27" s="573" t="s">
        <v>9</v>
      </c>
      <c r="B27" s="573" t="s">
        <v>24</v>
      </c>
      <c r="C27" s="573" t="s">
        <v>453</v>
      </c>
      <c r="D27" s="573" t="s">
        <v>10</v>
      </c>
      <c r="E27" s="270" t="s">
        <v>451</v>
      </c>
      <c r="F27" s="164" t="s">
        <v>86</v>
      </c>
      <c r="G27" s="573" t="s">
        <v>553</v>
      </c>
      <c r="H27" s="270"/>
      <c r="I27" s="270" t="s">
        <v>450</v>
      </c>
      <c r="J27" s="498"/>
    </row>
    <row r="28" spans="1:10" s="267" customFormat="1" ht="38.25">
      <c r="A28" s="573" t="s">
        <v>9</v>
      </c>
      <c r="B28" s="573" t="s">
        <v>24</v>
      </c>
      <c r="C28" s="573" t="s">
        <v>483</v>
      </c>
      <c r="D28" s="573" t="s">
        <v>10</v>
      </c>
      <c r="E28" s="270" t="s">
        <v>457</v>
      </c>
      <c r="F28" s="164" t="s">
        <v>86</v>
      </c>
      <c r="G28" s="573" t="s">
        <v>550</v>
      </c>
      <c r="H28" s="270"/>
      <c r="I28" s="270" t="s">
        <v>457</v>
      </c>
      <c r="J28" s="498"/>
    </row>
    <row r="29" spans="1:10" s="268" customFormat="1">
      <c r="A29" s="573" t="s">
        <v>9</v>
      </c>
      <c r="B29" s="573" t="s">
        <v>24</v>
      </c>
      <c r="C29" s="573" t="s">
        <v>483</v>
      </c>
      <c r="D29" s="573" t="s">
        <v>10</v>
      </c>
      <c r="E29" s="270" t="s">
        <v>459</v>
      </c>
      <c r="F29" s="164" t="s">
        <v>87</v>
      </c>
      <c r="G29" s="270"/>
      <c r="H29" s="270"/>
      <c r="I29" s="270" t="s">
        <v>459</v>
      </c>
      <c r="J29" s="498"/>
    </row>
    <row r="30" spans="1:10" s="267" customFormat="1" ht="38.25">
      <c r="A30" s="573" t="s">
        <v>9</v>
      </c>
      <c r="B30" s="573" t="s">
        <v>24</v>
      </c>
      <c r="C30" s="573" t="s">
        <v>483</v>
      </c>
      <c r="D30" s="573" t="s">
        <v>10</v>
      </c>
      <c r="E30" s="270" t="s">
        <v>460</v>
      </c>
      <c r="F30" s="164" t="s">
        <v>86</v>
      </c>
      <c r="G30" s="573" t="s">
        <v>550</v>
      </c>
      <c r="H30" s="270"/>
      <c r="I30" s="270" t="s">
        <v>457</v>
      </c>
      <c r="J30" s="498"/>
    </row>
    <row r="31" spans="1:10" s="268" customFormat="1">
      <c r="A31" s="573" t="s">
        <v>9</v>
      </c>
      <c r="B31" s="573" t="s">
        <v>24</v>
      </c>
      <c r="C31" s="573" t="s">
        <v>483</v>
      </c>
      <c r="D31" s="573" t="s">
        <v>10</v>
      </c>
      <c r="E31" s="270" t="s">
        <v>465</v>
      </c>
      <c r="F31" s="164" t="s">
        <v>87</v>
      </c>
      <c r="G31" s="270"/>
      <c r="H31" s="270"/>
      <c r="I31" s="270" t="s">
        <v>465</v>
      </c>
      <c r="J31" s="498"/>
    </row>
    <row r="32" spans="1:10" s="268" customFormat="1">
      <c r="A32" s="573" t="s">
        <v>9</v>
      </c>
      <c r="B32" s="573" t="s">
        <v>24</v>
      </c>
      <c r="C32" s="573" t="s">
        <v>483</v>
      </c>
      <c r="D32" s="573" t="s">
        <v>10</v>
      </c>
      <c r="E32" s="270" t="s">
        <v>466</v>
      </c>
      <c r="F32" s="164" t="s">
        <v>87</v>
      </c>
      <c r="G32" s="270"/>
      <c r="H32" s="270"/>
      <c r="I32" s="270" t="s">
        <v>466</v>
      </c>
      <c r="J32" s="498"/>
    </row>
    <row r="33" spans="1:10" s="267" customFormat="1" ht="38.25">
      <c r="A33" s="573" t="s">
        <v>9</v>
      </c>
      <c r="B33" s="573" t="s">
        <v>24</v>
      </c>
      <c r="C33" s="573" t="s">
        <v>483</v>
      </c>
      <c r="D33" s="573" t="s">
        <v>10</v>
      </c>
      <c r="E33" s="270" t="s">
        <v>474</v>
      </c>
      <c r="F33" s="164" t="s">
        <v>87</v>
      </c>
      <c r="G33" s="573" t="s">
        <v>554</v>
      </c>
      <c r="H33" s="270"/>
      <c r="I33" s="270" t="s">
        <v>474</v>
      </c>
      <c r="J33" s="498"/>
    </row>
    <row r="34" spans="1:10" s="267" customFormat="1" ht="38.25">
      <c r="A34" s="573" t="s">
        <v>9</v>
      </c>
      <c r="B34" s="573" t="s">
        <v>24</v>
      </c>
      <c r="C34" s="573" t="s">
        <v>483</v>
      </c>
      <c r="D34" s="573" t="s">
        <v>10</v>
      </c>
      <c r="E34" s="270" t="s">
        <v>476</v>
      </c>
      <c r="F34" s="164" t="s">
        <v>86</v>
      </c>
      <c r="G34" s="573" t="s">
        <v>554</v>
      </c>
      <c r="H34" s="270"/>
      <c r="I34" s="270" t="s">
        <v>474</v>
      </c>
      <c r="J34" s="498"/>
    </row>
    <row r="35" spans="1:10" s="267" customFormat="1">
      <c r="A35" s="573" t="s">
        <v>9</v>
      </c>
      <c r="B35" s="573" t="s">
        <v>24</v>
      </c>
      <c r="C35" s="573" t="s">
        <v>483</v>
      </c>
      <c r="D35" s="573" t="s">
        <v>10</v>
      </c>
      <c r="E35" s="270" t="s">
        <v>486</v>
      </c>
      <c r="F35" s="164" t="s">
        <v>87</v>
      </c>
      <c r="G35" s="270"/>
      <c r="H35" s="270"/>
      <c r="I35" s="270" t="s">
        <v>486</v>
      </c>
      <c r="J35" s="498"/>
    </row>
    <row r="36" spans="1:10" s="267" customFormat="1" ht="38.25">
      <c r="A36" s="573" t="s">
        <v>9</v>
      </c>
      <c r="B36" s="573" t="s">
        <v>24</v>
      </c>
      <c r="C36" s="573" t="s">
        <v>483</v>
      </c>
      <c r="D36" s="573" t="s">
        <v>10</v>
      </c>
      <c r="E36" s="270" t="s">
        <v>480</v>
      </c>
      <c r="F36" s="164" t="s">
        <v>86</v>
      </c>
      <c r="G36" s="573" t="s">
        <v>554</v>
      </c>
      <c r="H36" s="270"/>
      <c r="I36" s="270" t="s">
        <v>474</v>
      </c>
      <c r="J36" s="498"/>
    </row>
    <row r="37" spans="1:10" s="169" customFormat="1" ht="38.25">
      <c r="A37" s="573" t="s">
        <v>9</v>
      </c>
      <c r="B37" s="573" t="s">
        <v>26</v>
      </c>
      <c r="C37" s="270" t="s">
        <v>488</v>
      </c>
      <c r="D37" s="573" t="s">
        <v>10</v>
      </c>
      <c r="E37" s="270" t="s">
        <v>331</v>
      </c>
      <c r="F37" s="164" t="s">
        <v>87</v>
      </c>
      <c r="G37" s="270"/>
      <c r="H37" s="270"/>
      <c r="I37" s="270" t="s">
        <v>331</v>
      </c>
      <c r="J37" s="498"/>
    </row>
    <row r="38" spans="1:10" s="267" customFormat="1" ht="38.25">
      <c r="A38" s="573" t="s">
        <v>9</v>
      </c>
      <c r="B38" s="573" t="s">
        <v>26</v>
      </c>
      <c r="C38" s="270" t="s">
        <v>488</v>
      </c>
      <c r="D38" s="573" t="s">
        <v>10</v>
      </c>
      <c r="E38" s="270" t="s">
        <v>425</v>
      </c>
      <c r="F38" s="164" t="s">
        <v>87</v>
      </c>
      <c r="G38" s="270"/>
      <c r="H38" s="270"/>
      <c r="I38" s="270" t="s">
        <v>425</v>
      </c>
      <c r="J38" s="498"/>
    </row>
    <row r="39" spans="1:10" s="169" customFormat="1" ht="38.25">
      <c r="A39" s="573" t="s">
        <v>9</v>
      </c>
      <c r="B39" s="573" t="s">
        <v>26</v>
      </c>
      <c r="C39" s="270" t="s">
        <v>488</v>
      </c>
      <c r="D39" s="573" t="s">
        <v>10</v>
      </c>
      <c r="E39" s="270" t="s">
        <v>500</v>
      </c>
      <c r="F39" s="164" t="s">
        <v>86</v>
      </c>
      <c r="G39" s="573" t="s">
        <v>555</v>
      </c>
      <c r="H39" s="270"/>
      <c r="I39" s="270" t="s">
        <v>500</v>
      </c>
      <c r="J39" s="498"/>
    </row>
    <row r="40" spans="1:10" s="169" customFormat="1" ht="38.25">
      <c r="A40" s="573" t="s">
        <v>9</v>
      </c>
      <c r="B40" s="573" t="s">
        <v>26</v>
      </c>
      <c r="C40" s="270" t="s">
        <v>488</v>
      </c>
      <c r="D40" s="573" t="s">
        <v>10</v>
      </c>
      <c r="E40" s="270" t="s">
        <v>504</v>
      </c>
      <c r="F40" s="164" t="s">
        <v>86</v>
      </c>
      <c r="G40" s="573" t="s">
        <v>555</v>
      </c>
      <c r="H40" s="270"/>
      <c r="I40" s="270" t="s">
        <v>500</v>
      </c>
      <c r="J40" s="498"/>
    </row>
    <row r="41" spans="1:10" s="169" customFormat="1" ht="38.25">
      <c r="A41" s="573" t="s">
        <v>9</v>
      </c>
      <c r="B41" s="573" t="s">
        <v>26</v>
      </c>
      <c r="C41" s="270" t="s">
        <v>488</v>
      </c>
      <c r="D41" s="573" t="s">
        <v>10</v>
      </c>
      <c r="E41" s="270" t="s">
        <v>507</v>
      </c>
      <c r="F41" s="164" t="s">
        <v>86</v>
      </c>
      <c r="G41" s="573" t="s">
        <v>555</v>
      </c>
      <c r="H41" s="270"/>
      <c r="I41" s="270" t="s">
        <v>500</v>
      </c>
      <c r="J41" s="498"/>
    </row>
    <row r="42" spans="1:10" s="169" customFormat="1" ht="38.25">
      <c r="A42" s="573" t="s">
        <v>9</v>
      </c>
      <c r="B42" s="573" t="s">
        <v>26</v>
      </c>
      <c r="C42" s="270" t="s">
        <v>488</v>
      </c>
      <c r="D42" s="573" t="s">
        <v>10</v>
      </c>
      <c r="E42" s="270" t="s">
        <v>437</v>
      </c>
      <c r="F42" s="164" t="s">
        <v>87</v>
      </c>
      <c r="G42" s="270"/>
      <c r="H42" s="270"/>
      <c r="I42" s="270" t="s">
        <v>437</v>
      </c>
      <c r="J42" s="498"/>
    </row>
    <row r="43" spans="1:10" s="169" customFormat="1" ht="38.25">
      <c r="A43" s="573" t="s">
        <v>9</v>
      </c>
      <c r="B43" s="573" t="s">
        <v>26</v>
      </c>
      <c r="C43" s="270" t="s">
        <v>488</v>
      </c>
      <c r="D43" s="573" t="s">
        <v>10</v>
      </c>
      <c r="E43" s="270" t="s">
        <v>556</v>
      </c>
      <c r="F43" s="164" t="s">
        <v>86</v>
      </c>
      <c r="G43" s="573" t="s">
        <v>557</v>
      </c>
      <c r="H43" s="270"/>
      <c r="I43" s="270" t="s">
        <v>511</v>
      </c>
      <c r="J43" s="498"/>
    </row>
    <row r="44" spans="1:10" s="169" customFormat="1" ht="38.25">
      <c r="A44" s="573" t="s">
        <v>9</v>
      </c>
      <c r="B44" s="573" t="s">
        <v>26</v>
      </c>
      <c r="C44" s="270" t="s">
        <v>488</v>
      </c>
      <c r="D44" s="573" t="s">
        <v>10</v>
      </c>
      <c r="E44" s="270" t="s">
        <v>512</v>
      </c>
      <c r="F44" s="164" t="s">
        <v>87</v>
      </c>
      <c r="G44" s="270"/>
      <c r="H44" s="270"/>
      <c r="I44" s="270" t="s">
        <v>512</v>
      </c>
      <c r="J44" s="498"/>
    </row>
    <row r="45" spans="1:10" s="169" customFormat="1" ht="25.5">
      <c r="A45" s="823" t="s">
        <v>9</v>
      </c>
      <c r="B45" s="823" t="s">
        <v>26</v>
      </c>
      <c r="C45" s="824" t="s">
        <v>488</v>
      </c>
      <c r="D45" s="823" t="s">
        <v>10</v>
      </c>
      <c r="E45" s="824" t="s">
        <v>513</v>
      </c>
      <c r="F45" s="821" t="s">
        <v>86</v>
      </c>
      <c r="G45" s="823" t="s">
        <v>558</v>
      </c>
      <c r="H45" s="573" t="s">
        <v>559</v>
      </c>
      <c r="I45" s="573" t="s">
        <v>560</v>
      </c>
      <c r="J45" s="498"/>
    </row>
    <row r="46" spans="1:10" s="169" customFormat="1" ht="25.5">
      <c r="A46" s="823"/>
      <c r="B46" s="823"/>
      <c r="C46" s="824"/>
      <c r="D46" s="823"/>
      <c r="E46" s="824"/>
      <c r="F46" s="821"/>
      <c r="G46" s="823"/>
      <c r="H46" s="573" t="s">
        <v>561</v>
      </c>
      <c r="I46" s="573" t="s">
        <v>561</v>
      </c>
      <c r="J46" s="498"/>
    </row>
    <row r="47" spans="1:10" s="267" customFormat="1" ht="48.75" customHeight="1">
      <c r="A47" s="823" t="s">
        <v>9</v>
      </c>
      <c r="B47" s="823" t="s">
        <v>26</v>
      </c>
      <c r="C47" s="824" t="s">
        <v>488</v>
      </c>
      <c r="D47" s="823" t="s">
        <v>10</v>
      </c>
      <c r="E47" s="824" t="s">
        <v>514</v>
      </c>
      <c r="F47" s="821" t="s">
        <v>86</v>
      </c>
      <c r="G47" s="822" t="s">
        <v>1191</v>
      </c>
      <c r="H47" s="573" t="s">
        <v>562</v>
      </c>
      <c r="I47" s="573" t="s">
        <v>562</v>
      </c>
      <c r="J47" s="498"/>
    </row>
    <row r="48" spans="1:10" s="267" customFormat="1" ht="118.5" customHeight="1">
      <c r="A48" s="823"/>
      <c r="B48" s="823"/>
      <c r="C48" s="824"/>
      <c r="D48" s="823"/>
      <c r="E48" s="824"/>
      <c r="F48" s="821"/>
      <c r="G48" s="822"/>
      <c r="H48" s="573" t="s">
        <v>563</v>
      </c>
      <c r="I48" s="573" t="s">
        <v>563</v>
      </c>
      <c r="J48" s="498"/>
    </row>
    <row r="49" spans="1:10" s="267" customFormat="1" ht="45.75" customHeight="1">
      <c r="A49" s="823" t="s">
        <v>9</v>
      </c>
      <c r="B49" s="823" t="s">
        <v>26</v>
      </c>
      <c r="C49" s="824" t="s">
        <v>488</v>
      </c>
      <c r="D49" s="823" t="s">
        <v>10</v>
      </c>
      <c r="E49" s="824" t="s">
        <v>515</v>
      </c>
      <c r="F49" s="821" t="s">
        <v>86</v>
      </c>
      <c r="G49" s="822" t="s">
        <v>1191</v>
      </c>
      <c r="H49" s="573" t="s">
        <v>562</v>
      </c>
      <c r="I49" s="573" t="s">
        <v>562</v>
      </c>
      <c r="J49" s="498"/>
    </row>
    <row r="50" spans="1:10" s="267" customFormat="1" ht="148.5" customHeight="1">
      <c r="A50" s="823"/>
      <c r="B50" s="823"/>
      <c r="C50" s="824"/>
      <c r="D50" s="823"/>
      <c r="E50" s="824"/>
      <c r="F50" s="821"/>
      <c r="G50" s="822"/>
      <c r="H50" s="573" t="s">
        <v>563</v>
      </c>
      <c r="I50" s="573" t="s">
        <v>563</v>
      </c>
      <c r="J50" s="498"/>
    </row>
    <row r="51" spans="1:10" s="169" customFormat="1" ht="38.25">
      <c r="A51" s="573" t="s">
        <v>9</v>
      </c>
      <c r="B51" s="573" t="s">
        <v>26</v>
      </c>
      <c r="C51" s="270" t="s">
        <v>488</v>
      </c>
      <c r="D51" s="573" t="s">
        <v>10</v>
      </c>
      <c r="E51" s="270" t="s">
        <v>516</v>
      </c>
      <c r="F51" s="164" t="s">
        <v>87</v>
      </c>
      <c r="G51" s="270"/>
      <c r="H51" s="270"/>
      <c r="I51" s="270" t="s">
        <v>516</v>
      </c>
      <c r="J51" s="498"/>
    </row>
    <row r="52" spans="1:10" s="169" customFormat="1" ht="177" customHeight="1">
      <c r="A52" s="573" t="s">
        <v>9</v>
      </c>
      <c r="B52" s="573" t="s">
        <v>26</v>
      </c>
      <c r="C52" s="270" t="s">
        <v>488</v>
      </c>
      <c r="D52" s="573" t="s">
        <v>10</v>
      </c>
      <c r="E52" s="270" t="s">
        <v>520</v>
      </c>
      <c r="F52" s="164" t="s">
        <v>86</v>
      </c>
      <c r="G52" s="269" t="s">
        <v>1191</v>
      </c>
      <c r="H52" s="573"/>
      <c r="I52" s="573" t="s">
        <v>563</v>
      </c>
      <c r="J52" s="498"/>
    </row>
    <row r="53" spans="1:10" s="169" customFormat="1" ht="110.25" customHeight="1">
      <c r="A53" s="573" t="s">
        <v>9</v>
      </c>
      <c r="B53" s="573" t="s">
        <v>26</v>
      </c>
      <c r="C53" s="270" t="s">
        <v>488</v>
      </c>
      <c r="D53" s="573" t="s">
        <v>10</v>
      </c>
      <c r="E53" s="270" t="s">
        <v>521</v>
      </c>
      <c r="F53" s="164" t="s">
        <v>86</v>
      </c>
      <c r="G53" s="269" t="s">
        <v>1191</v>
      </c>
      <c r="H53" s="573"/>
      <c r="I53" s="573" t="s">
        <v>563</v>
      </c>
      <c r="J53" s="498"/>
    </row>
    <row r="54" spans="1:10" s="169" customFormat="1" ht="38.25">
      <c r="A54" s="573" t="s">
        <v>9</v>
      </c>
      <c r="B54" s="573" t="s">
        <v>26</v>
      </c>
      <c r="C54" s="270" t="s">
        <v>488</v>
      </c>
      <c r="D54" s="573" t="s">
        <v>10</v>
      </c>
      <c r="E54" s="270" t="s">
        <v>524</v>
      </c>
      <c r="F54" s="164" t="s">
        <v>86</v>
      </c>
      <c r="G54" s="573" t="s">
        <v>564</v>
      </c>
      <c r="H54" s="270"/>
      <c r="I54" s="270" t="s">
        <v>538</v>
      </c>
      <c r="J54" s="498"/>
    </row>
    <row r="55" spans="1:10" s="169" customFormat="1" ht="38.25">
      <c r="A55" s="573" t="s">
        <v>9</v>
      </c>
      <c r="B55" s="573" t="s">
        <v>26</v>
      </c>
      <c r="C55" s="270" t="s">
        <v>488</v>
      </c>
      <c r="D55" s="573" t="s">
        <v>10</v>
      </c>
      <c r="E55" s="270" t="s">
        <v>526</v>
      </c>
      <c r="F55" s="164" t="s">
        <v>86</v>
      </c>
      <c r="G55" s="573" t="s">
        <v>557</v>
      </c>
      <c r="H55" s="270"/>
      <c r="I55" s="270" t="s">
        <v>511</v>
      </c>
      <c r="J55" s="498"/>
    </row>
    <row r="56" spans="1:10" s="169" customFormat="1" ht="48" customHeight="1">
      <c r="A56" s="823" t="s">
        <v>9</v>
      </c>
      <c r="B56" s="823" t="s">
        <v>26</v>
      </c>
      <c r="C56" s="824" t="s">
        <v>488</v>
      </c>
      <c r="D56" s="823" t="s">
        <v>10</v>
      </c>
      <c r="E56" s="824" t="s">
        <v>528</v>
      </c>
      <c r="F56" s="821" t="s">
        <v>86</v>
      </c>
      <c r="G56" s="822" t="s">
        <v>1191</v>
      </c>
      <c r="H56" s="573" t="s">
        <v>562</v>
      </c>
      <c r="I56" s="573" t="s">
        <v>562</v>
      </c>
      <c r="J56" s="498"/>
    </row>
    <row r="57" spans="1:10" s="169" customFormat="1" ht="135" customHeight="1">
      <c r="A57" s="823"/>
      <c r="B57" s="823"/>
      <c r="C57" s="824"/>
      <c r="D57" s="823"/>
      <c r="E57" s="824"/>
      <c r="F57" s="821"/>
      <c r="G57" s="822"/>
      <c r="H57" s="573" t="s">
        <v>563</v>
      </c>
      <c r="I57" s="573" t="s">
        <v>563</v>
      </c>
      <c r="J57" s="498"/>
    </row>
    <row r="58" spans="1:10" s="169" customFormat="1" ht="58.5" customHeight="1">
      <c r="A58" s="823" t="s">
        <v>9</v>
      </c>
      <c r="B58" s="823" t="s">
        <v>26</v>
      </c>
      <c r="C58" s="824" t="s">
        <v>488</v>
      </c>
      <c r="D58" s="823" t="s">
        <v>10</v>
      </c>
      <c r="E58" s="824" t="s">
        <v>529</v>
      </c>
      <c r="F58" s="821" t="s">
        <v>86</v>
      </c>
      <c r="G58" s="822" t="s">
        <v>1191</v>
      </c>
      <c r="H58" s="573" t="s">
        <v>562</v>
      </c>
      <c r="I58" s="573" t="s">
        <v>562</v>
      </c>
      <c r="J58" s="498"/>
    </row>
    <row r="59" spans="1:10" s="169" customFormat="1" ht="129.75" customHeight="1">
      <c r="A59" s="823"/>
      <c r="B59" s="823"/>
      <c r="C59" s="824"/>
      <c r="D59" s="823"/>
      <c r="E59" s="824"/>
      <c r="F59" s="821"/>
      <c r="G59" s="822"/>
      <c r="H59" s="573" t="s">
        <v>563</v>
      </c>
      <c r="I59" s="573" t="s">
        <v>563</v>
      </c>
      <c r="J59" s="498"/>
    </row>
    <row r="60" spans="1:10" s="169" customFormat="1" ht="65.25" customHeight="1">
      <c r="A60" s="573" t="s">
        <v>9</v>
      </c>
      <c r="B60" s="573" t="s">
        <v>26</v>
      </c>
      <c r="C60" s="270" t="s">
        <v>488</v>
      </c>
      <c r="D60" s="573" t="s">
        <v>10</v>
      </c>
      <c r="E60" s="270" t="s">
        <v>533</v>
      </c>
      <c r="F60" s="164" t="s">
        <v>86</v>
      </c>
      <c r="G60" s="269" t="s">
        <v>1191</v>
      </c>
      <c r="H60" s="573"/>
      <c r="I60" s="573" t="s">
        <v>563</v>
      </c>
      <c r="J60" s="498"/>
    </row>
    <row r="61" spans="1:10" s="169" customFormat="1" ht="186.75" customHeight="1">
      <c r="A61" s="573" t="s">
        <v>9</v>
      </c>
      <c r="B61" s="573" t="s">
        <v>26</v>
      </c>
      <c r="C61" s="270" t="s">
        <v>488</v>
      </c>
      <c r="D61" s="573" t="s">
        <v>10</v>
      </c>
      <c r="E61" s="270" t="s">
        <v>534</v>
      </c>
      <c r="F61" s="164" t="s">
        <v>86</v>
      </c>
      <c r="G61" s="269" t="s">
        <v>1191</v>
      </c>
      <c r="H61" s="573"/>
      <c r="I61" s="573" t="s">
        <v>563</v>
      </c>
      <c r="J61" s="498"/>
    </row>
    <row r="62" spans="1:10" s="169" customFormat="1" ht="38.25" customHeight="1">
      <c r="A62" s="573" t="s">
        <v>9</v>
      </c>
      <c r="B62" s="573" t="s">
        <v>26</v>
      </c>
      <c r="C62" s="270" t="s">
        <v>488</v>
      </c>
      <c r="D62" s="573" t="s">
        <v>10</v>
      </c>
      <c r="E62" s="270" t="s">
        <v>536</v>
      </c>
      <c r="F62" s="164" t="s">
        <v>86</v>
      </c>
      <c r="G62" s="573" t="s">
        <v>565</v>
      </c>
      <c r="H62" s="270"/>
      <c r="I62" s="270" t="s">
        <v>536</v>
      </c>
      <c r="J62" s="498"/>
    </row>
    <row r="63" spans="1:10" s="169" customFormat="1" ht="76.5">
      <c r="A63" s="573" t="s">
        <v>9</v>
      </c>
      <c r="B63" s="573" t="s">
        <v>26</v>
      </c>
      <c r="C63" s="270" t="s">
        <v>488</v>
      </c>
      <c r="D63" s="573" t="s">
        <v>10</v>
      </c>
      <c r="E63" s="270" t="s">
        <v>538</v>
      </c>
      <c r="F63" s="164" t="s">
        <v>86</v>
      </c>
      <c r="G63" s="573" t="s">
        <v>566</v>
      </c>
      <c r="H63" s="270"/>
      <c r="I63" s="270" t="s">
        <v>538</v>
      </c>
      <c r="J63" s="498"/>
    </row>
    <row r="64" spans="1:10" s="169" customFormat="1" ht="38.25">
      <c r="A64" s="573" t="s">
        <v>9</v>
      </c>
      <c r="B64" s="573" t="s">
        <v>26</v>
      </c>
      <c r="C64" s="270" t="s">
        <v>542</v>
      </c>
      <c r="D64" s="573" t="s">
        <v>10</v>
      </c>
      <c r="E64" s="270" t="s">
        <v>537</v>
      </c>
      <c r="F64" s="164" t="s">
        <v>87</v>
      </c>
      <c r="G64" s="270"/>
      <c r="H64" s="270"/>
      <c r="I64" s="270" t="s">
        <v>537</v>
      </c>
      <c r="J64" s="267"/>
    </row>
    <row r="65" spans="1:10" s="169" customFormat="1" ht="35.25" customHeight="1">
      <c r="A65" s="573" t="s">
        <v>9</v>
      </c>
      <c r="B65" s="573" t="s">
        <v>26</v>
      </c>
      <c r="C65" s="270" t="s">
        <v>542</v>
      </c>
      <c r="D65" s="573" t="s">
        <v>10</v>
      </c>
      <c r="E65" s="270" t="s">
        <v>538</v>
      </c>
      <c r="F65" s="164" t="s">
        <v>86</v>
      </c>
      <c r="G65" s="573" t="s">
        <v>567</v>
      </c>
      <c r="H65" s="270"/>
      <c r="I65" s="270" t="s">
        <v>538</v>
      </c>
      <c r="J65" s="267"/>
    </row>
    <row r="66" spans="1:10" s="169" customFormat="1" ht="38.25">
      <c r="A66" s="573" t="s">
        <v>9</v>
      </c>
      <c r="B66" s="573" t="s">
        <v>26</v>
      </c>
      <c r="C66" s="270" t="s">
        <v>542</v>
      </c>
      <c r="D66" s="573" t="s">
        <v>10</v>
      </c>
      <c r="E66" s="270" t="s">
        <v>333</v>
      </c>
      <c r="F66" s="164" t="s">
        <v>86</v>
      </c>
      <c r="G66" s="573" t="s">
        <v>568</v>
      </c>
      <c r="H66" s="270"/>
      <c r="I66" s="270" t="s">
        <v>333</v>
      </c>
      <c r="J66" s="267"/>
    </row>
    <row r="67" spans="1:10" s="169" customFormat="1" ht="38.25">
      <c r="A67" s="573" t="s">
        <v>9</v>
      </c>
      <c r="B67" s="573" t="s">
        <v>26</v>
      </c>
      <c r="C67" s="270" t="s">
        <v>542</v>
      </c>
      <c r="D67" s="573" t="s">
        <v>10</v>
      </c>
      <c r="E67" s="270" t="s">
        <v>516</v>
      </c>
      <c r="F67" s="164" t="s">
        <v>87</v>
      </c>
      <c r="G67" s="270"/>
      <c r="H67" s="270"/>
      <c r="I67" s="270" t="s">
        <v>516</v>
      </c>
      <c r="J67" s="267"/>
    </row>
    <row r="68" spans="1:10" s="169" customFormat="1" ht="38.25">
      <c r="A68" s="573" t="s">
        <v>9</v>
      </c>
      <c r="B68" s="573" t="s">
        <v>26</v>
      </c>
      <c r="C68" s="270" t="s">
        <v>542</v>
      </c>
      <c r="D68" s="573" t="s">
        <v>10</v>
      </c>
      <c r="E68" s="270" t="s">
        <v>511</v>
      </c>
      <c r="F68" s="164" t="s">
        <v>87</v>
      </c>
      <c r="G68" s="270"/>
      <c r="H68" s="270"/>
      <c r="I68" s="270" t="s">
        <v>511</v>
      </c>
      <c r="J68" s="267"/>
    </row>
    <row r="69" spans="1:10" s="169" customFormat="1" ht="38.25">
      <c r="A69" s="573" t="s">
        <v>9</v>
      </c>
      <c r="B69" s="573" t="s">
        <v>26</v>
      </c>
      <c r="C69" s="270" t="s">
        <v>542</v>
      </c>
      <c r="D69" s="573" t="s">
        <v>10</v>
      </c>
      <c r="E69" s="270" t="s">
        <v>531</v>
      </c>
      <c r="F69" s="164" t="s">
        <v>86</v>
      </c>
      <c r="G69" s="573" t="s">
        <v>568</v>
      </c>
      <c r="H69" s="270"/>
      <c r="I69" s="270" t="s">
        <v>333</v>
      </c>
      <c r="J69" s="267"/>
    </row>
    <row r="70" spans="1:10" s="169" customFormat="1" ht="42" customHeight="1">
      <c r="A70" s="573" t="s">
        <v>9</v>
      </c>
      <c r="B70" s="573" t="s">
        <v>26</v>
      </c>
      <c r="C70" s="270" t="s">
        <v>542</v>
      </c>
      <c r="D70" s="573" t="s">
        <v>10</v>
      </c>
      <c r="E70" s="270" t="s">
        <v>524</v>
      </c>
      <c r="F70" s="164" t="s">
        <v>86</v>
      </c>
      <c r="G70" s="573" t="s">
        <v>567</v>
      </c>
      <c r="H70" s="270"/>
      <c r="I70" s="270" t="s">
        <v>538</v>
      </c>
      <c r="J70" s="267"/>
    </row>
    <row r="71" spans="1:10" s="169" customFormat="1" ht="38.25">
      <c r="A71" s="573" t="s">
        <v>9</v>
      </c>
      <c r="B71" s="573" t="s">
        <v>26</v>
      </c>
      <c r="C71" s="270" t="s">
        <v>542</v>
      </c>
      <c r="D71" s="573" t="s">
        <v>10</v>
      </c>
      <c r="E71" s="270" t="s">
        <v>517</v>
      </c>
      <c r="F71" s="164" t="s">
        <v>86</v>
      </c>
      <c r="G71" s="573" t="s">
        <v>568</v>
      </c>
      <c r="H71" s="270"/>
      <c r="I71" s="270" t="s">
        <v>333</v>
      </c>
      <c r="J71" s="267"/>
    </row>
    <row r="72" spans="1:10" s="169" customFormat="1" ht="38.25">
      <c r="A72" s="573" t="s">
        <v>9</v>
      </c>
      <c r="B72" s="573" t="s">
        <v>26</v>
      </c>
      <c r="C72" s="270" t="s">
        <v>542</v>
      </c>
      <c r="D72" s="573" t="s">
        <v>10</v>
      </c>
      <c r="E72" s="270" t="s">
        <v>399</v>
      </c>
      <c r="F72" s="164" t="s">
        <v>87</v>
      </c>
      <c r="G72" s="270"/>
      <c r="H72" s="270"/>
      <c r="I72" s="270" t="s">
        <v>399</v>
      </c>
      <c r="J72" s="267"/>
    </row>
  </sheetData>
  <mergeCells count="35">
    <mergeCell ref="F45:F46"/>
    <mergeCell ref="G45:G46"/>
    <mergeCell ref="A47:A48"/>
    <mergeCell ref="B47:B48"/>
    <mergeCell ref="C47:C48"/>
    <mergeCell ref="D47:D48"/>
    <mergeCell ref="E47:E48"/>
    <mergeCell ref="F47:F48"/>
    <mergeCell ref="G47:G48"/>
    <mergeCell ref="A45:A46"/>
    <mergeCell ref="B45:B46"/>
    <mergeCell ref="C45:C46"/>
    <mergeCell ref="D45:D46"/>
    <mergeCell ref="E45:E46"/>
    <mergeCell ref="F49:F50"/>
    <mergeCell ref="G49:G50"/>
    <mergeCell ref="A56:A57"/>
    <mergeCell ref="B56:B57"/>
    <mergeCell ref="C56:C57"/>
    <mergeCell ref="D56:D57"/>
    <mergeCell ref="E56:E57"/>
    <mergeCell ref="F56:F57"/>
    <mergeCell ref="G56:G57"/>
    <mergeCell ref="A49:A50"/>
    <mergeCell ref="B49:B50"/>
    <mergeCell ref="C49:C50"/>
    <mergeCell ref="D49:D50"/>
    <mergeCell ref="E49:E50"/>
    <mergeCell ref="F58:F59"/>
    <mergeCell ref="G58:G59"/>
    <mergeCell ref="A58:A59"/>
    <mergeCell ref="B58:B59"/>
    <mergeCell ref="C58:C59"/>
    <mergeCell ref="D58:D59"/>
    <mergeCell ref="E58:E59"/>
  </mergeCells>
  <phoneticPr fontId="29" type="noConversion"/>
  <pageMargins left="0.70866141732283472" right="0.70866141732283472" top="0.78740157480314965" bottom="0.78740157480314965" header="0.51181102362204722" footer="0.51181102362204722"/>
  <pageSetup paperSize="9" scale="50"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7"/>
  <sheetViews>
    <sheetView view="pageBreakPreview" topLeftCell="G2" zoomScale="69" zoomScaleSheetLayoutView="69" workbookViewId="0">
      <selection activeCell="A3" sqref="A3:XFD3"/>
    </sheetView>
  </sheetViews>
  <sheetFormatPr defaultColWidth="35" defaultRowHeight="12.75"/>
  <cols>
    <col min="1" max="1" width="7.85546875" style="1" customWidth="1"/>
    <col min="2" max="2" width="15.28515625" style="1" customWidth="1"/>
    <col min="3" max="3" width="9.28515625" style="1" customWidth="1"/>
    <col min="4" max="4" width="27" style="1" bestFit="1" customWidth="1"/>
    <col min="5" max="5" width="6.7109375" style="1" bestFit="1" customWidth="1"/>
    <col min="6" max="6" width="12.42578125" style="1" customWidth="1"/>
    <col min="7" max="7" width="11.42578125" style="1" bestFit="1" customWidth="1"/>
    <col min="8" max="8" width="33.42578125" style="1" bestFit="1" customWidth="1"/>
    <col min="9" max="9" width="26.42578125" style="1" bestFit="1" customWidth="1"/>
    <col min="10" max="10" width="13.85546875" style="1" customWidth="1"/>
    <col min="11" max="11" width="53.85546875" style="1" bestFit="1" customWidth="1"/>
    <col min="12" max="12" width="7" style="1" customWidth="1"/>
    <col min="13" max="13" width="9.85546875" style="1" customWidth="1"/>
    <col min="14" max="14" width="11.85546875" style="1" customWidth="1"/>
    <col min="15" max="15" width="10.140625" style="1" customWidth="1"/>
    <col min="16" max="16" width="8.7109375" style="1" customWidth="1"/>
    <col min="17" max="17" width="8.5703125" style="1" customWidth="1"/>
    <col min="18" max="18" width="8.140625" style="1" customWidth="1"/>
    <col min="19" max="19" width="18.85546875" style="1" customWidth="1"/>
    <col min="20" max="20" width="28" style="1" customWidth="1"/>
    <col min="21" max="21" width="35" style="474"/>
    <col min="22" max="106" width="35" style="69"/>
    <col min="107" max="16384" width="35" style="1"/>
  </cols>
  <sheetData>
    <row r="1" spans="1:106" ht="18.75" thickBot="1">
      <c r="A1" s="51" t="s">
        <v>96</v>
      </c>
      <c r="B1" s="51"/>
      <c r="C1" s="51"/>
      <c r="D1" s="51"/>
      <c r="E1" s="51"/>
      <c r="F1" s="51"/>
      <c r="G1" s="51"/>
      <c r="H1" s="51"/>
      <c r="I1" s="51"/>
      <c r="J1" s="51"/>
      <c r="K1" s="51"/>
      <c r="L1" s="51"/>
      <c r="M1" s="51"/>
      <c r="N1" s="51"/>
      <c r="O1" s="51"/>
      <c r="P1" s="51"/>
      <c r="S1" s="704" t="s">
        <v>0</v>
      </c>
      <c r="T1" s="707" t="s">
        <v>10</v>
      </c>
      <c r="U1" s="467"/>
    </row>
    <row r="2" spans="1:106" ht="16.5" thickBot="1">
      <c r="A2" s="51"/>
      <c r="B2" s="51"/>
      <c r="C2" s="51"/>
      <c r="D2" s="51"/>
      <c r="E2" s="51"/>
      <c r="F2" s="51"/>
      <c r="G2" s="51"/>
      <c r="H2" s="51"/>
      <c r="I2" s="51"/>
      <c r="J2" s="51"/>
      <c r="K2" s="51"/>
      <c r="L2" s="51"/>
      <c r="M2" s="51"/>
      <c r="N2" s="51"/>
      <c r="O2" s="51"/>
      <c r="P2" s="51"/>
      <c r="S2" s="704" t="s">
        <v>375</v>
      </c>
      <c r="T2" s="707">
        <v>2012</v>
      </c>
      <c r="U2" s="66"/>
    </row>
    <row r="3" spans="1:106" s="471" customFormat="1" ht="54" customHeight="1" thickBot="1">
      <c r="A3" s="42" t="s">
        <v>1</v>
      </c>
      <c r="B3" s="42" t="s">
        <v>97</v>
      </c>
      <c r="C3" s="42" t="s">
        <v>98</v>
      </c>
      <c r="D3" s="42" t="s">
        <v>15</v>
      </c>
      <c r="E3" s="42" t="s">
        <v>3</v>
      </c>
      <c r="F3" s="42" t="s">
        <v>71</v>
      </c>
      <c r="G3" s="42" t="s">
        <v>72</v>
      </c>
      <c r="H3" s="42" t="s">
        <v>73</v>
      </c>
      <c r="I3" s="42" t="s">
        <v>74</v>
      </c>
      <c r="J3" s="42" t="s">
        <v>99</v>
      </c>
      <c r="K3" s="42" t="s">
        <v>100</v>
      </c>
      <c r="L3" s="42" t="s">
        <v>101</v>
      </c>
      <c r="M3" s="702" t="s">
        <v>102</v>
      </c>
      <c r="N3" s="495" t="s">
        <v>103</v>
      </c>
      <c r="O3" s="42" t="s">
        <v>104</v>
      </c>
      <c r="P3" s="42" t="s">
        <v>105</v>
      </c>
      <c r="Q3" s="702" t="s">
        <v>337</v>
      </c>
      <c r="R3" s="703" t="s">
        <v>106</v>
      </c>
      <c r="S3" s="703" t="s">
        <v>107</v>
      </c>
      <c r="T3" s="703" t="s">
        <v>108</v>
      </c>
      <c r="U3" s="468"/>
      <c r="V3" s="469"/>
      <c r="W3" s="469"/>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c r="CQ3" s="470"/>
      <c r="CR3" s="470"/>
      <c r="CS3" s="470"/>
      <c r="CT3" s="470"/>
      <c r="CU3" s="470"/>
      <c r="CV3" s="470"/>
      <c r="CW3" s="470"/>
      <c r="CX3" s="470"/>
      <c r="CY3" s="470"/>
      <c r="CZ3" s="470"/>
      <c r="DA3" s="470"/>
      <c r="DB3" s="470"/>
    </row>
    <row r="4" spans="1:106" s="59" customFormat="1">
      <c r="A4" s="273" t="s">
        <v>9</v>
      </c>
      <c r="B4" s="273" t="s">
        <v>9</v>
      </c>
      <c r="C4" s="273">
        <v>2012</v>
      </c>
      <c r="D4" s="472" t="s">
        <v>24</v>
      </c>
      <c r="E4" s="26" t="s">
        <v>13</v>
      </c>
      <c r="F4" s="472" t="s">
        <v>414</v>
      </c>
      <c r="G4" s="472" t="s">
        <v>84</v>
      </c>
      <c r="H4" s="472" t="s">
        <v>85</v>
      </c>
      <c r="I4" s="472" t="s">
        <v>332</v>
      </c>
      <c r="J4" s="163" t="s">
        <v>570</v>
      </c>
      <c r="K4" s="472" t="s">
        <v>571</v>
      </c>
      <c r="L4" s="473">
        <v>1</v>
      </c>
      <c r="M4" s="163">
        <v>350</v>
      </c>
      <c r="N4" s="706">
        <v>247</v>
      </c>
      <c r="O4" s="170">
        <v>8</v>
      </c>
      <c r="P4" s="170"/>
      <c r="Q4" s="170">
        <v>8</v>
      </c>
      <c r="R4" s="489">
        <v>4</v>
      </c>
      <c r="S4" s="489">
        <v>4</v>
      </c>
      <c r="T4" s="489"/>
      <c r="U4" s="474"/>
      <c r="V4" s="69"/>
      <c r="W4" s="69"/>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row>
    <row r="5" spans="1:106" s="475" customFormat="1" ht="25.5">
      <c r="A5" s="273" t="s">
        <v>9</v>
      </c>
      <c r="B5" s="273" t="s">
        <v>9</v>
      </c>
      <c r="C5" s="273">
        <v>2012</v>
      </c>
      <c r="D5" s="472" t="s">
        <v>24</v>
      </c>
      <c r="E5" s="271" t="s">
        <v>13</v>
      </c>
      <c r="F5" s="472" t="s">
        <v>414</v>
      </c>
      <c r="G5" s="472" t="s">
        <v>329</v>
      </c>
      <c r="H5" s="472" t="s">
        <v>85</v>
      </c>
      <c r="I5" s="472" t="s">
        <v>427</v>
      </c>
      <c r="J5" s="163" t="s">
        <v>572</v>
      </c>
      <c r="K5" s="272" t="s">
        <v>573</v>
      </c>
      <c r="L5" s="473" t="s">
        <v>574</v>
      </c>
      <c r="M5" s="163">
        <v>5500</v>
      </c>
      <c r="N5" s="496">
        <v>3717</v>
      </c>
      <c r="O5" s="170">
        <v>32</v>
      </c>
      <c r="P5" s="170" t="s">
        <v>610</v>
      </c>
      <c r="Q5" s="170">
        <v>32</v>
      </c>
      <c r="R5" s="493">
        <v>40</v>
      </c>
      <c r="S5" s="493">
        <v>40</v>
      </c>
      <c r="T5" s="490"/>
    </row>
    <row r="6" spans="1:106">
      <c r="A6" s="273" t="s">
        <v>9</v>
      </c>
      <c r="B6" s="273" t="s">
        <v>9</v>
      </c>
      <c r="C6" s="273">
        <v>2012</v>
      </c>
      <c r="D6" s="472" t="s">
        <v>24</v>
      </c>
      <c r="E6" s="26" t="s">
        <v>13</v>
      </c>
      <c r="F6" s="472" t="s">
        <v>414</v>
      </c>
      <c r="G6" s="472" t="s">
        <v>329</v>
      </c>
      <c r="H6" s="472" t="s">
        <v>335</v>
      </c>
      <c r="I6" s="415" t="s">
        <v>429</v>
      </c>
      <c r="J6" s="472"/>
      <c r="K6" s="472" t="s">
        <v>575</v>
      </c>
      <c r="L6" s="473"/>
      <c r="M6" s="163">
        <v>250</v>
      </c>
      <c r="N6" s="706">
        <v>468</v>
      </c>
      <c r="O6" s="170"/>
      <c r="P6" s="170"/>
      <c r="Q6" s="170"/>
      <c r="R6" s="490"/>
      <c r="S6" s="490"/>
      <c r="T6" s="490"/>
    </row>
    <row r="7" spans="1:106">
      <c r="A7" s="273" t="s">
        <v>9</v>
      </c>
      <c r="B7" s="273" t="s">
        <v>9</v>
      </c>
      <c r="C7" s="273">
        <v>2012</v>
      </c>
      <c r="D7" s="472" t="s">
        <v>24</v>
      </c>
      <c r="E7" s="26" t="s">
        <v>13</v>
      </c>
      <c r="F7" s="472" t="s">
        <v>414</v>
      </c>
      <c r="G7" s="472" t="s">
        <v>449</v>
      </c>
      <c r="H7" s="472" t="s">
        <v>335</v>
      </c>
      <c r="I7" s="472" t="s">
        <v>451</v>
      </c>
      <c r="J7" s="163" t="s">
        <v>576</v>
      </c>
      <c r="K7" s="472" t="s">
        <v>577</v>
      </c>
      <c r="L7" s="473">
        <v>1</v>
      </c>
      <c r="M7" s="163">
        <v>150</v>
      </c>
      <c r="N7" s="706">
        <v>82</v>
      </c>
      <c r="O7" s="170"/>
      <c r="P7" s="170">
        <v>20</v>
      </c>
      <c r="Q7" s="170">
        <v>20</v>
      </c>
      <c r="R7" s="493">
        <v>13</v>
      </c>
      <c r="S7" s="493"/>
      <c r="T7" s="493">
        <v>13</v>
      </c>
    </row>
    <row r="8" spans="1:106" s="479" customFormat="1">
      <c r="A8" s="273" t="s">
        <v>9</v>
      </c>
      <c r="B8" s="273" t="s">
        <v>9</v>
      </c>
      <c r="C8" s="273">
        <v>2012</v>
      </c>
      <c r="D8" s="472" t="s">
        <v>24</v>
      </c>
      <c r="E8" s="271" t="s">
        <v>13</v>
      </c>
      <c r="F8" s="472" t="s">
        <v>414</v>
      </c>
      <c r="G8" s="472" t="s">
        <v>424</v>
      </c>
      <c r="H8" s="472" t="s">
        <v>578</v>
      </c>
      <c r="I8" s="472" t="s">
        <v>425</v>
      </c>
      <c r="J8" s="472" t="s">
        <v>579</v>
      </c>
      <c r="K8" s="272" t="s">
        <v>580</v>
      </c>
      <c r="L8" s="473" t="s">
        <v>225</v>
      </c>
      <c r="M8" s="472">
        <v>900</v>
      </c>
      <c r="N8" s="496">
        <v>562</v>
      </c>
      <c r="O8" s="473" t="s">
        <v>225</v>
      </c>
      <c r="P8" s="170"/>
      <c r="Q8" s="170" t="s">
        <v>610</v>
      </c>
      <c r="R8" s="491" t="s">
        <v>225</v>
      </c>
      <c r="S8" s="491" t="s">
        <v>225</v>
      </c>
      <c r="T8" s="492"/>
      <c r="U8" s="477"/>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row>
    <row r="9" spans="1:106" s="479" customFormat="1">
      <c r="A9" s="273" t="s">
        <v>9</v>
      </c>
      <c r="B9" s="273" t="s">
        <v>9</v>
      </c>
      <c r="C9" s="273">
        <v>2012</v>
      </c>
      <c r="D9" s="472" t="s">
        <v>24</v>
      </c>
      <c r="E9" s="271" t="s">
        <v>13</v>
      </c>
      <c r="F9" s="472" t="s">
        <v>414</v>
      </c>
      <c r="G9" s="472" t="s">
        <v>415</v>
      </c>
      <c r="H9" s="472" t="s">
        <v>578</v>
      </c>
      <c r="I9" s="472" t="s">
        <v>417</v>
      </c>
      <c r="J9" s="472" t="s">
        <v>581</v>
      </c>
      <c r="K9" s="272" t="s">
        <v>571</v>
      </c>
      <c r="L9" s="473">
        <v>1</v>
      </c>
      <c r="M9" s="472">
        <v>700</v>
      </c>
      <c r="N9" s="496">
        <v>478</v>
      </c>
      <c r="O9" s="170">
        <v>4</v>
      </c>
      <c r="P9" s="170"/>
      <c r="Q9" s="170">
        <v>4</v>
      </c>
      <c r="R9" s="493">
        <f>S9+T9</f>
        <v>4</v>
      </c>
      <c r="S9" s="493">
        <v>4</v>
      </c>
      <c r="T9" s="492"/>
      <c r="U9" s="480"/>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row>
    <row r="10" spans="1:106">
      <c r="A10" s="273" t="s">
        <v>9</v>
      </c>
      <c r="B10" s="273" t="s">
        <v>9</v>
      </c>
      <c r="C10" s="273">
        <v>2012</v>
      </c>
      <c r="D10" s="472" t="s">
        <v>24</v>
      </c>
      <c r="E10" s="26" t="s">
        <v>13</v>
      </c>
      <c r="F10" s="472" t="s">
        <v>453</v>
      </c>
      <c r="G10" s="472" t="s">
        <v>84</v>
      </c>
      <c r="H10" s="472" t="s">
        <v>85</v>
      </c>
      <c r="I10" s="472" t="s">
        <v>332</v>
      </c>
      <c r="J10" s="163" t="s">
        <v>582</v>
      </c>
      <c r="K10" s="472" t="s">
        <v>571</v>
      </c>
      <c r="L10" s="473">
        <v>1</v>
      </c>
      <c r="M10" s="163">
        <v>1750</v>
      </c>
      <c r="N10" s="706">
        <v>1764</v>
      </c>
      <c r="O10" s="170">
        <v>16</v>
      </c>
      <c r="P10" s="170"/>
      <c r="Q10" s="170">
        <v>16</v>
      </c>
      <c r="R10" s="493">
        <v>23</v>
      </c>
      <c r="S10" s="493">
        <v>23</v>
      </c>
      <c r="T10" s="490"/>
    </row>
    <row r="11" spans="1:106" ht="25.5">
      <c r="A11" s="273" t="s">
        <v>9</v>
      </c>
      <c r="B11" s="273" t="s">
        <v>9</v>
      </c>
      <c r="C11" s="273">
        <v>2012</v>
      </c>
      <c r="D11" s="472" t="s">
        <v>24</v>
      </c>
      <c r="E11" s="271" t="s">
        <v>13</v>
      </c>
      <c r="F11" s="472" t="s">
        <v>453</v>
      </c>
      <c r="G11" s="472" t="s">
        <v>329</v>
      </c>
      <c r="H11" s="472" t="s">
        <v>85</v>
      </c>
      <c r="I11" s="472" t="s">
        <v>427</v>
      </c>
      <c r="J11" s="163" t="s">
        <v>583</v>
      </c>
      <c r="K11" s="272" t="s">
        <v>573</v>
      </c>
      <c r="L11" s="473" t="s">
        <v>225</v>
      </c>
      <c r="M11" s="163">
        <v>9850</v>
      </c>
      <c r="N11" s="496">
        <v>6132</v>
      </c>
      <c r="O11" s="170">
        <v>20</v>
      </c>
      <c r="P11" s="170" t="s">
        <v>610</v>
      </c>
      <c r="Q11" s="170" t="s">
        <v>610</v>
      </c>
      <c r="R11" s="493">
        <v>20</v>
      </c>
      <c r="S11" s="493">
        <v>20</v>
      </c>
      <c r="T11" s="490"/>
    </row>
    <row r="12" spans="1:106" ht="25.5">
      <c r="A12" s="273" t="s">
        <v>9</v>
      </c>
      <c r="B12" s="273" t="s">
        <v>9</v>
      </c>
      <c r="C12" s="273">
        <v>2012</v>
      </c>
      <c r="D12" s="472" t="s">
        <v>24</v>
      </c>
      <c r="E12" s="271" t="s">
        <v>13</v>
      </c>
      <c r="F12" s="472" t="s">
        <v>453</v>
      </c>
      <c r="G12" s="472" t="s">
        <v>398</v>
      </c>
      <c r="H12" s="472" t="s">
        <v>85</v>
      </c>
      <c r="I12" s="472" t="s">
        <v>399</v>
      </c>
      <c r="J12" s="163" t="s">
        <v>584</v>
      </c>
      <c r="K12" s="272" t="s">
        <v>573</v>
      </c>
      <c r="L12" s="473" t="s">
        <v>225</v>
      </c>
      <c r="M12" s="163">
        <v>1900</v>
      </c>
      <c r="N12" s="496">
        <v>1205</v>
      </c>
      <c r="O12" s="170">
        <v>12</v>
      </c>
      <c r="P12" s="170" t="s">
        <v>610</v>
      </c>
      <c r="Q12" s="170" t="s">
        <v>610</v>
      </c>
      <c r="R12" s="493">
        <v>5</v>
      </c>
      <c r="S12" s="493">
        <v>5</v>
      </c>
      <c r="T12" s="490"/>
    </row>
    <row r="13" spans="1:106">
      <c r="A13" s="273" t="s">
        <v>9</v>
      </c>
      <c r="B13" s="273" t="s">
        <v>9</v>
      </c>
      <c r="C13" s="273">
        <v>2012</v>
      </c>
      <c r="D13" s="472" t="s">
        <v>24</v>
      </c>
      <c r="E13" s="26" t="s">
        <v>13</v>
      </c>
      <c r="F13" s="472" t="s">
        <v>453</v>
      </c>
      <c r="G13" s="472" t="s">
        <v>449</v>
      </c>
      <c r="H13" s="472" t="s">
        <v>335</v>
      </c>
      <c r="I13" s="472" t="s">
        <v>450</v>
      </c>
      <c r="J13" s="163" t="s">
        <v>585</v>
      </c>
      <c r="K13" s="472" t="s">
        <v>577</v>
      </c>
      <c r="L13" s="473">
        <v>1</v>
      </c>
      <c r="M13" s="163">
        <v>2050</v>
      </c>
      <c r="N13" s="706">
        <v>1181</v>
      </c>
      <c r="O13" s="170"/>
      <c r="P13" s="170">
        <v>80</v>
      </c>
      <c r="Q13" s="170">
        <v>80</v>
      </c>
      <c r="R13" s="493">
        <v>46</v>
      </c>
      <c r="S13" s="493"/>
      <c r="T13" s="493">
        <v>46</v>
      </c>
    </row>
    <row r="14" spans="1:106" s="482" customFormat="1">
      <c r="A14" s="701" t="s">
        <v>9</v>
      </c>
      <c r="B14" s="701" t="s">
        <v>9</v>
      </c>
      <c r="C14" s="701">
        <v>2012</v>
      </c>
      <c r="D14" s="415" t="s">
        <v>24</v>
      </c>
      <c r="E14" s="26" t="s">
        <v>13</v>
      </c>
      <c r="F14" s="415" t="s">
        <v>453</v>
      </c>
      <c r="G14" s="415" t="s">
        <v>329</v>
      </c>
      <c r="H14" s="415" t="s">
        <v>586</v>
      </c>
      <c r="I14" s="415" t="s">
        <v>465</v>
      </c>
      <c r="J14" s="415"/>
      <c r="K14" s="415" t="s">
        <v>575</v>
      </c>
      <c r="L14" s="497"/>
      <c r="M14" s="415">
        <v>3700</v>
      </c>
      <c r="N14" s="706">
        <v>2463</v>
      </c>
      <c r="O14" s="700"/>
      <c r="P14" s="700"/>
      <c r="Q14" s="700"/>
      <c r="R14" s="494"/>
      <c r="S14" s="494"/>
      <c r="T14" s="494"/>
      <c r="U14" s="481"/>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s="482" customFormat="1">
      <c r="A15" s="701" t="s">
        <v>9</v>
      </c>
      <c r="B15" s="701" t="s">
        <v>9</v>
      </c>
      <c r="C15" s="701">
        <v>2012</v>
      </c>
      <c r="D15" s="415" t="s">
        <v>24</v>
      </c>
      <c r="E15" s="26" t="s">
        <v>13</v>
      </c>
      <c r="F15" s="415" t="s">
        <v>453</v>
      </c>
      <c r="G15" s="415" t="s">
        <v>329</v>
      </c>
      <c r="H15" s="415" t="s">
        <v>335</v>
      </c>
      <c r="I15" s="415" t="s">
        <v>429</v>
      </c>
      <c r="J15" s="415"/>
      <c r="K15" s="415" t="s">
        <v>575</v>
      </c>
      <c r="L15" s="497"/>
      <c r="M15" s="415">
        <v>1000</v>
      </c>
      <c r="N15" s="706">
        <v>659</v>
      </c>
      <c r="O15" s="700"/>
      <c r="P15" s="700"/>
      <c r="Q15" s="700"/>
      <c r="R15" s="494"/>
      <c r="S15" s="494"/>
      <c r="T15" s="494"/>
      <c r="U15" s="481"/>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s="479" customFormat="1">
      <c r="A16" s="273" t="s">
        <v>9</v>
      </c>
      <c r="B16" s="273" t="s">
        <v>9</v>
      </c>
      <c r="C16" s="273">
        <v>2012</v>
      </c>
      <c r="D16" s="472" t="s">
        <v>24</v>
      </c>
      <c r="E16" s="271" t="s">
        <v>13</v>
      </c>
      <c r="F16" s="472" t="s">
        <v>453</v>
      </c>
      <c r="G16" s="472" t="s">
        <v>415</v>
      </c>
      <c r="H16" s="472" t="s">
        <v>578</v>
      </c>
      <c r="I16" s="472" t="s">
        <v>417</v>
      </c>
      <c r="J16" s="472" t="s">
        <v>587</v>
      </c>
      <c r="K16" s="272" t="s">
        <v>571</v>
      </c>
      <c r="L16" s="473">
        <v>1</v>
      </c>
      <c r="M16" s="472">
        <v>5550</v>
      </c>
      <c r="N16" s="496">
        <v>3274</v>
      </c>
      <c r="O16" s="170">
        <v>6</v>
      </c>
      <c r="P16" s="170"/>
      <c r="Q16" s="170">
        <v>6</v>
      </c>
      <c r="R16" s="493">
        <f>S16+T16</f>
        <v>6</v>
      </c>
      <c r="S16" s="493">
        <v>6</v>
      </c>
      <c r="T16" s="492"/>
      <c r="U16" s="480"/>
      <c r="V16" s="478"/>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row>
    <row r="17" spans="1:106" s="479" customFormat="1">
      <c r="A17" s="273" t="s">
        <v>9</v>
      </c>
      <c r="B17" s="273" t="s">
        <v>9</v>
      </c>
      <c r="C17" s="273">
        <v>2012</v>
      </c>
      <c r="D17" s="472" t="s">
        <v>24</v>
      </c>
      <c r="E17" s="271" t="s">
        <v>13</v>
      </c>
      <c r="F17" s="472" t="s">
        <v>453</v>
      </c>
      <c r="G17" s="472" t="s">
        <v>424</v>
      </c>
      <c r="H17" s="472" t="s">
        <v>578</v>
      </c>
      <c r="I17" s="472" t="s">
        <v>425</v>
      </c>
      <c r="J17" s="472" t="s">
        <v>588</v>
      </c>
      <c r="K17" s="272" t="s">
        <v>580</v>
      </c>
      <c r="L17" s="473" t="s">
        <v>225</v>
      </c>
      <c r="M17" s="472">
        <v>3400</v>
      </c>
      <c r="N17" s="496">
        <v>1743</v>
      </c>
      <c r="O17" s="473" t="s">
        <v>225</v>
      </c>
      <c r="P17" s="170"/>
      <c r="Q17" s="170" t="s">
        <v>610</v>
      </c>
      <c r="R17" s="491" t="s">
        <v>225</v>
      </c>
      <c r="S17" s="491" t="s">
        <v>225</v>
      </c>
      <c r="T17" s="492"/>
      <c r="U17" s="477"/>
      <c r="V17" s="478"/>
      <c r="W17" s="478"/>
      <c r="X17" s="478"/>
      <c r="Y17" s="478"/>
      <c r="Z17" s="478"/>
      <c r="AA17" s="478"/>
      <c r="AB17" s="478"/>
      <c r="AC17" s="478"/>
      <c r="AD17" s="478"/>
      <c r="AE17" s="478"/>
      <c r="AF17" s="478"/>
      <c r="AG17" s="478"/>
      <c r="AH17" s="478"/>
      <c r="AI17" s="478"/>
      <c r="AJ17" s="478"/>
      <c r="AK17" s="478"/>
      <c r="AL17" s="478"/>
      <c r="AM17" s="478"/>
      <c r="AN17" s="478"/>
      <c r="AO17" s="478"/>
      <c r="AP17" s="478"/>
      <c r="AQ17" s="478"/>
      <c r="AR17" s="478"/>
      <c r="AS17" s="478"/>
      <c r="AT17" s="478"/>
      <c r="AU17" s="478"/>
      <c r="AV17" s="478"/>
      <c r="AW17" s="478"/>
      <c r="AX17" s="478"/>
      <c r="AY17" s="478"/>
      <c r="AZ17" s="478"/>
    </row>
    <row r="18" spans="1:106" s="479" customFormat="1">
      <c r="A18" s="273" t="s">
        <v>9</v>
      </c>
      <c r="B18" s="273" t="s">
        <v>9</v>
      </c>
      <c r="C18" s="273">
        <v>2012</v>
      </c>
      <c r="D18" s="472" t="s">
        <v>24</v>
      </c>
      <c r="E18" s="271" t="s">
        <v>13</v>
      </c>
      <c r="F18" s="472" t="s">
        <v>483</v>
      </c>
      <c r="G18" s="472" t="s">
        <v>328</v>
      </c>
      <c r="H18" s="472" t="s">
        <v>589</v>
      </c>
      <c r="I18" s="472" t="s">
        <v>457</v>
      </c>
      <c r="J18" s="472" t="s">
        <v>590</v>
      </c>
      <c r="K18" s="272" t="s">
        <v>571</v>
      </c>
      <c r="L18" s="473">
        <v>1</v>
      </c>
      <c r="M18" s="472">
        <v>7000</v>
      </c>
      <c r="N18" s="496">
        <v>3056</v>
      </c>
      <c r="O18" s="170">
        <v>12</v>
      </c>
      <c r="P18" s="170"/>
      <c r="Q18" s="170">
        <v>12</v>
      </c>
      <c r="R18" s="493">
        <f>S18+T18</f>
        <v>8</v>
      </c>
      <c r="S18" s="493">
        <v>8</v>
      </c>
      <c r="T18" s="492"/>
      <c r="U18" s="480"/>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478"/>
      <c r="AU18" s="478"/>
      <c r="AV18" s="478"/>
      <c r="AW18" s="478"/>
      <c r="AX18" s="478"/>
      <c r="AY18" s="478"/>
      <c r="AZ18" s="478"/>
    </row>
    <row r="19" spans="1:106" s="479" customFormat="1">
      <c r="A19" s="273" t="s">
        <v>9</v>
      </c>
      <c r="B19" s="273" t="s">
        <v>9</v>
      </c>
      <c r="C19" s="273">
        <v>2012</v>
      </c>
      <c r="D19" s="472" t="s">
        <v>24</v>
      </c>
      <c r="E19" s="271" t="s">
        <v>13</v>
      </c>
      <c r="F19" s="472" t="s">
        <v>483</v>
      </c>
      <c r="G19" s="472" t="s">
        <v>328</v>
      </c>
      <c r="H19" s="472" t="s">
        <v>589</v>
      </c>
      <c r="I19" s="472" t="s">
        <v>457</v>
      </c>
      <c r="J19" s="472" t="s">
        <v>591</v>
      </c>
      <c r="K19" s="272" t="s">
        <v>1067</v>
      </c>
      <c r="L19" s="473">
        <v>1</v>
      </c>
      <c r="M19" s="472">
        <v>7000</v>
      </c>
      <c r="N19" s="496">
        <v>3056</v>
      </c>
      <c r="O19" s="170"/>
      <c r="P19" s="170"/>
      <c r="Q19" s="170" t="s">
        <v>610</v>
      </c>
      <c r="R19" s="493">
        <f>S19+T19</f>
        <v>88</v>
      </c>
      <c r="S19" s="493">
        <v>88</v>
      </c>
      <c r="T19" s="492"/>
      <c r="U19" s="480"/>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row>
    <row r="20" spans="1:106" s="479" customFormat="1" ht="13.5" customHeight="1">
      <c r="A20" s="273" t="s">
        <v>9</v>
      </c>
      <c r="B20" s="273" t="s">
        <v>9</v>
      </c>
      <c r="C20" s="273">
        <v>2012</v>
      </c>
      <c r="D20" s="472" t="s">
        <v>24</v>
      </c>
      <c r="E20" s="271" t="s">
        <v>13</v>
      </c>
      <c r="F20" s="472" t="s">
        <v>483</v>
      </c>
      <c r="G20" s="472" t="s">
        <v>84</v>
      </c>
      <c r="H20" s="472" t="s">
        <v>335</v>
      </c>
      <c r="I20" s="472" t="s">
        <v>474</v>
      </c>
      <c r="J20" s="472" t="s">
        <v>593</v>
      </c>
      <c r="K20" s="272" t="s">
        <v>571</v>
      </c>
      <c r="L20" s="473">
        <v>1</v>
      </c>
      <c r="M20" s="472">
        <v>450</v>
      </c>
      <c r="N20" s="496">
        <v>243</v>
      </c>
      <c r="O20" s="170">
        <v>12</v>
      </c>
      <c r="P20" s="170"/>
      <c r="Q20" s="170">
        <v>12</v>
      </c>
      <c r="R20" s="493">
        <f>S20+T20</f>
        <v>8</v>
      </c>
      <c r="S20" s="493">
        <v>8</v>
      </c>
      <c r="T20" s="492"/>
      <c r="U20" s="480"/>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row>
    <row r="21" spans="1:106" s="479" customFormat="1">
      <c r="A21" s="273" t="s">
        <v>9</v>
      </c>
      <c r="B21" s="273" t="s">
        <v>9</v>
      </c>
      <c r="C21" s="273">
        <v>2012</v>
      </c>
      <c r="D21" s="472" t="s">
        <v>24</v>
      </c>
      <c r="E21" s="271" t="s">
        <v>13</v>
      </c>
      <c r="F21" s="472" t="s">
        <v>483</v>
      </c>
      <c r="G21" s="472" t="s">
        <v>329</v>
      </c>
      <c r="H21" s="472" t="s">
        <v>335</v>
      </c>
      <c r="I21" s="472" t="s">
        <v>466</v>
      </c>
      <c r="J21" s="472" t="s">
        <v>594</v>
      </c>
      <c r="K21" s="272" t="s">
        <v>571</v>
      </c>
      <c r="L21" s="473">
        <v>1</v>
      </c>
      <c r="M21" s="472">
        <v>4350</v>
      </c>
      <c r="N21" s="496">
        <v>1926</v>
      </c>
      <c r="O21" s="170">
        <v>12</v>
      </c>
      <c r="P21" s="170"/>
      <c r="Q21" s="170">
        <v>12</v>
      </c>
      <c r="R21" s="493">
        <f>S21+T21</f>
        <v>11</v>
      </c>
      <c r="S21" s="493">
        <v>11</v>
      </c>
      <c r="T21" s="492"/>
      <c r="U21" s="480"/>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8"/>
      <c r="AZ21" s="478"/>
    </row>
    <row r="22" spans="1:106" s="482" customFormat="1">
      <c r="A22" s="701" t="s">
        <v>9</v>
      </c>
      <c r="B22" s="701" t="s">
        <v>9</v>
      </c>
      <c r="C22" s="701">
        <v>2012</v>
      </c>
      <c r="D22" s="415" t="s">
        <v>24</v>
      </c>
      <c r="E22" s="26" t="s">
        <v>13</v>
      </c>
      <c r="F22" s="415" t="s">
        <v>483</v>
      </c>
      <c r="G22" s="415" t="s">
        <v>328</v>
      </c>
      <c r="H22" s="415" t="s">
        <v>586</v>
      </c>
      <c r="I22" s="415" t="s">
        <v>459</v>
      </c>
      <c r="J22" s="415"/>
      <c r="K22" s="498" t="s">
        <v>575</v>
      </c>
      <c r="L22" s="497"/>
      <c r="M22" s="415">
        <v>1800</v>
      </c>
      <c r="N22" s="706">
        <v>878</v>
      </c>
      <c r="O22" s="700"/>
      <c r="P22" s="700"/>
      <c r="Q22" s="700"/>
      <c r="R22" s="494"/>
      <c r="S22" s="494"/>
      <c r="T22" s="494"/>
      <c r="U22" s="481"/>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s="482" customFormat="1">
      <c r="A23" s="701" t="s">
        <v>9</v>
      </c>
      <c r="B23" s="701" t="s">
        <v>9</v>
      </c>
      <c r="C23" s="701">
        <v>2012</v>
      </c>
      <c r="D23" s="415" t="s">
        <v>24</v>
      </c>
      <c r="E23" s="26" t="s">
        <v>13</v>
      </c>
      <c r="F23" s="415" t="s">
        <v>483</v>
      </c>
      <c r="G23" s="415" t="s">
        <v>329</v>
      </c>
      <c r="H23" s="415" t="s">
        <v>586</v>
      </c>
      <c r="I23" s="415" t="s">
        <v>465</v>
      </c>
      <c r="J23" s="415"/>
      <c r="K23" s="498" t="s">
        <v>575</v>
      </c>
      <c r="L23" s="497"/>
      <c r="M23" s="415">
        <v>7400</v>
      </c>
      <c r="N23" s="706">
        <v>4459</v>
      </c>
      <c r="O23" s="700"/>
      <c r="P23" s="700"/>
      <c r="Q23" s="700"/>
      <c r="R23" s="494"/>
      <c r="S23" s="494"/>
      <c r="T23" s="494"/>
      <c r="U23" s="481"/>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s="479" customFormat="1">
      <c r="A24" s="273" t="s">
        <v>9</v>
      </c>
      <c r="B24" s="273" t="s">
        <v>9</v>
      </c>
      <c r="C24" s="273">
        <v>2012</v>
      </c>
      <c r="D24" s="472" t="s">
        <v>24</v>
      </c>
      <c r="E24" s="271" t="s">
        <v>13</v>
      </c>
      <c r="F24" s="472" t="s">
        <v>483</v>
      </c>
      <c r="G24" s="472" t="s">
        <v>478</v>
      </c>
      <c r="H24" s="472" t="s">
        <v>586</v>
      </c>
      <c r="I24" s="472" t="s">
        <v>486</v>
      </c>
      <c r="J24" s="472" t="s">
        <v>595</v>
      </c>
      <c r="K24" s="272" t="s">
        <v>571</v>
      </c>
      <c r="L24" s="473">
        <v>1</v>
      </c>
      <c r="M24" s="472">
        <v>500</v>
      </c>
      <c r="N24" s="496">
        <v>587</v>
      </c>
      <c r="O24" s="170">
        <v>4</v>
      </c>
      <c r="P24" s="170"/>
      <c r="Q24" s="170">
        <v>4</v>
      </c>
      <c r="R24" s="493">
        <f>S24+T24</f>
        <v>4</v>
      </c>
      <c r="S24" s="493">
        <v>4</v>
      </c>
      <c r="T24" s="492"/>
      <c r="U24" s="480"/>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478"/>
      <c r="AZ24" s="478"/>
    </row>
    <row r="25" spans="1:106">
      <c r="A25" s="273" t="s">
        <v>9</v>
      </c>
      <c r="B25" s="273" t="s">
        <v>9</v>
      </c>
      <c r="C25" s="273">
        <v>2012</v>
      </c>
      <c r="D25" s="472" t="s">
        <v>26</v>
      </c>
      <c r="E25" s="26" t="s">
        <v>13</v>
      </c>
      <c r="F25" s="472" t="s">
        <v>488</v>
      </c>
      <c r="G25" s="472" t="s">
        <v>334</v>
      </c>
      <c r="H25" s="472" t="s">
        <v>335</v>
      </c>
      <c r="I25" s="472" t="s">
        <v>536</v>
      </c>
      <c r="J25" s="163" t="s">
        <v>596</v>
      </c>
      <c r="K25" s="472" t="s">
        <v>577</v>
      </c>
      <c r="L25" s="473">
        <v>1</v>
      </c>
      <c r="M25" s="163">
        <v>150</v>
      </c>
      <c r="N25" s="706">
        <v>138</v>
      </c>
      <c r="O25" s="170"/>
      <c r="P25" s="170">
        <v>12</v>
      </c>
      <c r="Q25" s="170">
        <v>12</v>
      </c>
      <c r="R25" s="493">
        <v>18</v>
      </c>
      <c r="S25" s="493"/>
      <c r="T25" s="493">
        <v>18</v>
      </c>
    </row>
    <row r="26" spans="1:106">
      <c r="A26" s="273" t="s">
        <v>9</v>
      </c>
      <c r="B26" s="273" t="s">
        <v>9</v>
      </c>
      <c r="C26" s="273">
        <v>2012</v>
      </c>
      <c r="D26" s="472" t="s">
        <v>26</v>
      </c>
      <c r="E26" s="26" t="s">
        <v>13</v>
      </c>
      <c r="F26" s="472" t="s">
        <v>488</v>
      </c>
      <c r="G26" s="472" t="s">
        <v>328</v>
      </c>
      <c r="H26" s="472" t="s">
        <v>597</v>
      </c>
      <c r="I26" s="472" t="s">
        <v>331</v>
      </c>
      <c r="J26" s="163" t="s">
        <v>598</v>
      </c>
      <c r="K26" s="472" t="s">
        <v>571</v>
      </c>
      <c r="L26" s="473">
        <v>1</v>
      </c>
      <c r="M26" s="163">
        <v>14250</v>
      </c>
      <c r="N26" s="706">
        <v>7387</v>
      </c>
      <c r="O26" s="170">
        <v>12</v>
      </c>
      <c r="P26" s="170"/>
      <c r="Q26" s="170">
        <v>12</v>
      </c>
      <c r="R26" s="493">
        <v>8</v>
      </c>
      <c r="S26" s="493">
        <v>8</v>
      </c>
      <c r="T26" s="490"/>
    </row>
    <row r="27" spans="1:106">
      <c r="A27" s="273" t="s">
        <v>9</v>
      </c>
      <c r="B27" s="273" t="s">
        <v>9</v>
      </c>
      <c r="C27" s="273">
        <v>2012</v>
      </c>
      <c r="D27" s="472" t="s">
        <v>26</v>
      </c>
      <c r="E27" s="26" t="s">
        <v>13</v>
      </c>
      <c r="F27" s="472" t="s">
        <v>488</v>
      </c>
      <c r="G27" s="472" t="s">
        <v>449</v>
      </c>
      <c r="H27" s="472" t="s">
        <v>335</v>
      </c>
      <c r="I27" s="472" t="s">
        <v>538</v>
      </c>
      <c r="J27" s="163" t="s">
        <v>599</v>
      </c>
      <c r="K27" s="472" t="s">
        <v>577</v>
      </c>
      <c r="L27" s="473">
        <v>1</v>
      </c>
      <c r="M27" s="163">
        <v>300</v>
      </c>
      <c r="N27" s="706">
        <v>171</v>
      </c>
      <c r="O27" s="170"/>
      <c r="P27" s="170">
        <v>96</v>
      </c>
      <c r="Q27" s="170">
        <v>96</v>
      </c>
      <c r="R27" s="493">
        <v>45</v>
      </c>
      <c r="S27" s="493"/>
      <c r="T27" s="493">
        <v>45</v>
      </c>
    </row>
    <row r="28" spans="1:106">
      <c r="A28" s="273" t="s">
        <v>9</v>
      </c>
      <c r="B28" s="273" t="s">
        <v>9</v>
      </c>
      <c r="C28" s="273">
        <v>2012</v>
      </c>
      <c r="D28" s="472" t="s">
        <v>26</v>
      </c>
      <c r="E28" s="26" t="s">
        <v>13</v>
      </c>
      <c r="F28" s="472" t="s">
        <v>488</v>
      </c>
      <c r="G28" s="472" t="s">
        <v>84</v>
      </c>
      <c r="H28" s="472" t="s">
        <v>597</v>
      </c>
      <c r="I28" s="472" t="s">
        <v>512</v>
      </c>
      <c r="J28" s="163" t="s">
        <v>600</v>
      </c>
      <c r="K28" s="472" t="s">
        <v>571</v>
      </c>
      <c r="L28" s="473">
        <v>1</v>
      </c>
      <c r="M28" s="163">
        <v>1450</v>
      </c>
      <c r="N28" s="706">
        <v>1624</v>
      </c>
      <c r="O28" s="170">
        <v>16</v>
      </c>
      <c r="P28" s="170"/>
      <c r="Q28" s="170">
        <v>16</v>
      </c>
      <c r="R28" s="493">
        <v>12</v>
      </c>
      <c r="S28" s="493">
        <v>12</v>
      </c>
      <c r="T28" s="490"/>
    </row>
    <row r="29" spans="1:106">
      <c r="A29" s="273" t="s">
        <v>9</v>
      </c>
      <c r="B29" s="273" t="s">
        <v>9</v>
      </c>
      <c r="C29" s="273">
        <v>2012</v>
      </c>
      <c r="D29" s="472" t="s">
        <v>26</v>
      </c>
      <c r="E29" s="26" t="s">
        <v>13</v>
      </c>
      <c r="F29" s="472" t="s">
        <v>488</v>
      </c>
      <c r="G29" s="472" t="s">
        <v>84</v>
      </c>
      <c r="H29" s="472" t="s">
        <v>597</v>
      </c>
      <c r="I29" s="472" t="s">
        <v>511</v>
      </c>
      <c r="J29" s="163" t="s">
        <v>601</v>
      </c>
      <c r="K29" s="472" t="s">
        <v>571</v>
      </c>
      <c r="L29" s="473">
        <v>1</v>
      </c>
      <c r="M29" s="163">
        <v>1250</v>
      </c>
      <c r="N29" s="706">
        <v>1035</v>
      </c>
      <c r="O29" s="170">
        <v>12</v>
      </c>
      <c r="P29" s="170"/>
      <c r="Q29" s="170">
        <v>12</v>
      </c>
      <c r="R29" s="493">
        <v>9</v>
      </c>
      <c r="S29" s="493">
        <v>9</v>
      </c>
      <c r="T29" s="490"/>
    </row>
    <row r="30" spans="1:106">
      <c r="A30" s="273" t="s">
        <v>9</v>
      </c>
      <c r="B30" s="273" t="s">
        <v>9</v>
      </c>
      <c r="C30" s="273">
        <v>2012</v>
      </c>
      <c r="D30" s="472" t="s">
        <v>26</v>
      </c>
      <c r="E30" s="26" t="s">
        <v>13</v>
      </c>
      <c r="F30" s="472" t="s">
        <v>488</v>
      </c>
      <c r="G30" s="472" t="s">
        <v>84</v>
      </c>
      <c r="H30" s="272" t="s">
        <v>602</v>
      </c>
      <c r="I30" s="472" t="s">
        <v>603</v>
      </c>
      <c r="J30" s="163" t="s">
        <v>604</v>
      </c>
      <c r="K30" s="472" t="s">
        <v>571</v>
      </c>
      <c r="L30" s="473">
        <v>1</v>
      </c>
      <c r="M30" s="499">
        <v>3050</v>
      </c>
      <c r="N30" s="706">
        <v>972</v>
      </c>
      <c r="O30" s="170">
        <v>16</v>
      </c>
      <c r="P30" s="170"/>
      <c r="Q30" s="170">
        <v>16</v>
      </c>
      <c r="R30" s="493">
        <v>11</v>
      </c>
      <c r="S30" s="493">
        <v>11</v>
      </c>
      <c r="T30" s="490"/>
    </row>
    <row r="31" spans="1:106">
      <c r="A31" s="273" t="s">
        <v>9</v>
      </c>
      <c r="B31" s="273" t="s">
        <v>9</v>
      </c>
      <c r="C31" s="273">
        <v>2012</v>
      </c>
      <c r="D31" s="472" t="s">
        <v>26</v>
      </c>
      <c r="E31" s="26" t="s">
        <v>13</v>
      </c>
      <c r="F31" s="472" t="s">
        <v>488</v>
      </c>
      <c r="G31" s="472" t="s">
        <v>84</v>
      </c>
      <c r="H31" s="472" t="s">
        <v>597</v>
      </c>
      <c r="I31" s="472" t="s">
        <v>561</v>
      </c>
      <c r="J31" s="163" t="s">
        <v>605</v>
      </c>
      <c r="K31" s="472" t="s">
        <v>571</v>
      </c>
      <c r="L31" s="473">
        <v>1</v>
      </c>
      <c r="M31" s="163">
        <v>3650</v>
      </c>
      <c r="N31" s="706">
        <v>4427</v>
      </c>
      <c r="O31" s="170">
        <v>12</v>
      </c>
      <c r="P31" s="170"/>
      <c r="Q31" s="170">
        <v>12</v>
      </c>
      <c r="R31" s="493">
        <v>12</v>
      </c>
      <c r="S31" s="493">
        <v>12</v>
      </c>
      <c r="T31" s="490"/>
    </row>
    <row r="32" spans="1:106">
      <c r="A32" s="273" t="s">
        <v>9</v>
      </c>
      <c r="B32" s="273" t="s">
        <v>9</v>
      </c>
      <c r="C32" s="273">
        <v>2012</v>
      </c>
      <c r="D32" s="472" t="s">
        <v>26</v>
      </c>
      <c r="E32" s="26" t="s">
        <v>13</v>
      </c>
      <c r="F32" s="472" t="s">
        <v>488</v>
      </c>
      <c r="G32" s="472" t="s">
        <v>84</v>
      </c>
      <c r="H32" s="472" t="s">
        <v>597</v>
      </c>
      <c r="I32" s="472" t="s">
        <v>562</v>
      </c>
      <c r="J32" s="163" t="s">
        <v>606</v>
      </c>
      <c r="K32" s="472" t="s">
        <v>571</v>
      </c>
      <c r="L32" s="473">
        <v>1</v>
      </c>
      <c r="M32" s="163">
        <v>3000</v>
      </c>
      <c r="N32" s="706">
        <v>1039</v>
      </c>
      <c r="O32" s="170">
        <v>12</v>
      </c>
      <c r="P32" s="170"/>
      <c r="Q32" s="170">
        <v>12</v>
      </c>
      <c r="R32" s="493">
        <v>9</v>
      </c>
      <c r="S32" s="493">
        <v>9</v>
      </c>
      <c r="T32" s="490"/>
    </row>
    <row r="33" spans="1:106">
      <c r="A33" s="273" t="s">
        <v>9</v>
      </c>
      <c r="B33" s="273" t="s">
        <v>9</v>
      </c>
      <c r="C33" s="273">
        <v>2012</v>
      </c>
      <c r="D33" s="472" t="s">
        <v>26</v>
      </c>
      <c r="E33" s="26" t="s">
        <v>13</v>
      </c>
      <c r="F33" s="472" t="s">
        <v>488</v>
      </c>
      <c r="G33" s="472" t="s">
        <v>84</v>
      </c>
      <c r="H33" s="472" t="s">
        <v>597</v>
      </c>
      <c r="I33" s="472" t="s">
        <v>560</v>
      </c>
      <c r="J33" s="163" t="s">
        <v>607</v>
      </c>
      <c r="K33" s="472" t="s">
        <v>571</v>
      </c>
      <c r="L33" s="473">
        <v>1</v>
      </c>
      <c r="M33" s="163">
        <v>1000</v>
      </c>
      <c r="N33" s="706">
        <v>1754</v>
      </c>
      <c r="O33" s="170">
        <v>12</v>
      </c>
      <c r="P33" s="170"/>
      <c r="Q33" s="170">
        <v>12</v>
      </c>
      <c r="R33" s="493">
        <v>12</v>
      </c>
      <c r="S33" s="493">
        <v>12</v>
      </c>
      <c r="T33" s="490"/>
    </row>
    <row r="34" spans="1:106" s="479" customFormat="1">
      <c r="A34" s="273" t="s">
        <v>9</v>
      </c>
      <c r="B34" s="273" t="s">
        <v>9</v>
      </c>
      <c r="C34" s="273">
        <v>2012</v>
      </c>
      <c r="D34" s="472" t="s">
        <v>26</v>
      </c>
      <c r="E34" s="271" t="s">
        <v>13</v>
      </c>
      <c r="F34" s="472" t="s">
        <v>488</v>
      </c>
      <c r="G34" s="472" t="s">
        <v>424</v>
      </c>
      <c r="H34" s="472" t="s">
        <v>578</v>
      </c>
      <c r="I34" s="472" t="s">
        <v>425</v>
      </c>
      <c r="J34" s="273" t="s">
        <v>608</v>
      </c>
      <c r="K34" s="272" t="s">
        <v>580</v>
      </c>
      <c r="L34" s="473" t="s">
        <v>225</v>
      </c>
      <c r="M34" s="472">
        <v>6000</v>
      </c>
      <c r="N34" s="496">
        <v>476</v>
      </c>
      <c r="O34" s="170" t="s">
        <v>225</v>
      </c>
      <c r="P34" s="170"/>
      <c r="Q34" s="170" t="s">
        <v>610</v>
      </c>
      <c r="R34" s="493" t="s">
        <v>225</v>
      </c>
      <c r="S34" s="493" t="s">
        <v>225</v>
      </c>
      <c r="T34" s="492"/>
      <c r="U34" s="480"/>
      <c r="V34" s="478"/>
      <c r="W34" s="478"/>
      <c r="X34" s="478"/>
      <c r="Y34" s="478"/>
      <c r="Z34" s="478"/>
      <c r="AA34" s="478"/>
      <c r="AB34" s="478"/>
      <c r="AC34" s="478"/>
      <c r="AD34" s="478"/>
      <c r="AE34" s="478"/>
      <c r="AF34" s="478"/>
      <c r="AG34" s="478"/>
      <c r="AH34" s="478"/>
      <c r="AI34" s="478"/>
      <c r="AJ34" s="478"/>
      <c r="AK34" s="478"/>
      <c r="AL34" s="478"/>
      <c r="AM34" s="478"/>
      <c r="AN34" s="478"/>
      <c r="AO34" s="478"/>
      <c r="AP34" s="478"/>
      <c r="AQ34" s="478"/>
      <c r="AR34" s="478"/>
      <c r="AS34" s="478"/>
      <c r="AT34" s="478"/>
      <c r="AU34" s="478"/>
      <c r="AV34" s="478"/>
      <c r="AW34" s="478"/>
      <c r="AX34" s="478"/>
      <c r="AY34" s="478"/>
      <c r="AZ34" s="478"/>
    </row>
    <row r="35" spans="1:106">
      <c r="A35" s="273" t="s">
        <v>9</v>
      </c>
      <c r="B35" s="273" t="s">
        <v>9</v>
      </c>
      <c r="C35" s="273">
        <v>2012</v>
      </c>
      <c r="D35" s="472" t="s">
        <v>26</v>
      </c>
      <c r="E35" s="26" t="s">
        <v>13</v>
      </c>
      <c r="F35" s="472" t="s">
        <v>488</v>
      </c>
      <c r="G35" s="472" t="s">
        <v>84</v>
      </c>
      <c r="H35" s="472" t="s">
        <v>85</v>
      </c>
      <c r="I35" s="415" t="s">
        <v>516</v>
      </c>
      <c r="J35" s="472"/>
      <c r="K35" s="472" t="s">
        <v>575</v>
      </c>
      <c r="L35" s="473"/>
      <c r="M35" s="163">
        <v>5</v>
      </c>
      <c r="N35" s="706">
        <v>0</v>
      </c>
      <c r="O35" s="170"/>
      <c r="P35" s="170"/>
      <c r="Q35" s="170"/>
      <c r="R35" s="490"/>
      <c r="S35" s="490"/>
      <c r="T35" s="490"/>
    </row>
    <row r="36" spans="1:106">
      <c r="A36" s="273" t="s">
        <v>9</v>
      </c>
      <c r="B36" s="273" t="s">
        <v>9</v>
      </c>
      <c r="C36" s="273">
        <v>2012</v>
      </c>
      <c r="D36" s="472" t="s">
        <v>26</v>
      </c>
      <c r="E36" s="26" t="s">
        <v>13</v>
      </c>
      <c r="F36" s="472" t="s">
        <v>488</v>
      </c>
      <c r="G36" s="472" t="s">
        <v>435</v>
      </c>
      <c r="H36" s="472" t="s">
        <v>609</v>
      </c>
      <c r="I36" s="415" t="s">
        <v>437</v>
      </c>
      <c r="J36" s="472"/>
      <c r="K36" s="472" t="s">
        <v>575</v>
      </c>
      <c r="L36" s="473"/>
      <c r="M36" s="163">
        <v>1550</v>
      </c>
      <c r="N36" s="706">
        <v>1371</v>
      </c>
      <c r="O36" s="170"/>
      <c r="P36" s="170"/>
      <c r="Q36" s="170"/>
      <c r="R36" s="490"/>
      <c r="S36" s="490"/>
      <c r="T36" s="490"/>
    </row>
    <row r="37" spans="1:106">
      <c r="A37" s="273" t="s">
        <v>9</v>
      </c>
      <c r="B37" s="273" t="s">
        <v>9</v>
      </c>
      <c r="C37" s="273">
        <v>2012</v>
      </c>
      <c r="D37" s="472" t="s">
        <v>26</v>
      </c>
      <c r="E37" s="26" t="s">
        <v>13</v>
      </c>
      <c r="F37" s="472" t="s">
        <v>488</v>
      </c>
      <c r="G37" s="472" t="s">
        <v>329</v>
      </c>
      <c r="H37" s="472" t="s">
        <v>85</v>
      </c>
      <c r="I37" s="415" t="s">
        <v>500</v>
      </c>
      <c r="J37" s="472"/>
      <c r="K37" s="472" t="s">
        <v>575</v>
      </c>
      <c r="L37" s="473"/>
      <c r="M37" s="163">
        <v>2850</v>
      </c>
      <c r="N37" s="706">
        <v>2198</v>
      </c>
      <c r="O37" s="170"/>
      <c r="P37" s="170"/>
      <c r="Q37" s="170"/>
      <c r="R37" s="490"/>
      <c r="S37" s="490"/>
      <c r="T37" s="490"/>
    </row>
    <row r="38" spans="1:106">
      <c r="A38" s="273" t="s">
        <v>9</v>
      </c>
      <c r="B38" s="273" t="s">
        <v>9</v>
      </c>
      <c r="C38" s="273">
        <v>2012</v>
      </c>
      <c r="D38" s="472" t="s">
        <v>26</v>
      </c>
      <c r="E38" s="26" t="s">
        <v>13</v>
      </c>
      <c r="F38" s="472" t="s">
        <v>542</v>
      </c>
      <c r="G38" s="472" t="s">
        <v>334</v>
      </c>
      <c r="H38" s="472" t="s">
        <v>335</v>
      </c>
      <c r="I38" s="701" t="s">
        <v>537</v>
      </c>
      <c r="J38" s="163"/>
      <c r="K38" s="472" t="s">
        <v>575</v>
      </c>
      <c r="L38" s="473"/>
      <c r="M38" s="163">
        <v>50</v>
      </c>
      <c r="N38" s="706">
        <v>40</v>
      </c>
      <c r="O38" s="163"/>
      <c r="P38" s="163"/>
      <c r="Q38" s="163"/>
      <c r="R38" s="490"/>
      <c r="S38" s="490"/>
      <c r="T38" s="490"/>
    </row>
    <row r="39" spans="1:106">
      <c r="A39" s="273" t="s">
        <v>9</v>
      </c>
      <c r="B39" s="273" t="s">
        <v>9</v>
      </c>
      <c r="C39" s="273">
        <v>2012</v>
      </c>
      <c r="D39" s="472" t="s">
        <v>26</v>
      </c>
      <c r="E39" s="26" t="s">
        <v>13</v>
      </c>
      <c r="F39" s="472" t="s">
        <v>542</v>
      </c>
      <c r="G39" s="472" t="s">
        <v>449</v>
      </c>
      <c r="H39" s="472" t="s">
        <v>335</v>
      </c>
      <c r="I39" s="701" t="s">
        <v>538</v>
      </c>
      <c r="J39" s="163"/>
      <c r="K39" s="472" t="s">
        <v>575</v>
      </c>
      <c r="L39" s="473"/>
      <c r="M39" s="163">
        <v>50</v>
      </c>
      <c r="N39" s="706">
        <v>37</v>
      </c>
      <c r="O39" s="163"/>
      <c r="P39" s="163"/>
      <c r="Q39" s="163"/>
      <c r="R39" s="490"/>
      <c r="S39" s="490"/>
      <c r="T39" s="490"/>
    </row>
    <row r="40" spans="1:106">
      <c r="A40" s="273" t="s">
        <v>9</v>
      </c>
      <c r="B40" s="273" t="s">
        <v>9</v>
      </c>
      <c r="C40" s="273">
        <v>2012</v>
      </c>
      <c r="D40" s="472" t="s">
        <v>26</v>
      </c>
      <c r="E40" s="26" t="s">
        <v>13</v>
      </c>
      <c r="F40" s="472" t="s">
        <v>542</v>
      </c>
      <c r="G40" s="472" t="s">
        <v>84</v>
      </c>
      <c r="H40" s="472" t="s">
        <v>85</v>
      </c>
      <c r="I40" s="701" t="s">
        <v>333</v>
      </c>
      <c r="J40" s="163"/>
      <c r="K40" s="472" t="s">
        <v>575</v>
      </c>
      <c r="L40" s="473"/>
      <c r="M40" s="163">
        <v>125</v>
      </c>
      <c r="N40" s="706">
        <v>85</v>
      </c>
      <c r="O40" s="163"/>
      <c r="P40" s="163"/>
      <c r="Q40" s="163"/>
      <c r="R40" s="490"/>
      <c r="S40" s="490"/>
      <c r="T40" s="490"/>
    </row>
    <row r="41" spans="1:106">
      <c r="A41" s="273" t="s">
        <v>9</v>
      </c>
      <c r="B41" s="273" t="s">
        <v>9</v>
      </c>
      <c r="C41" s="273">
        <v>2012</v>
      </c>
      <c r="D41" s="472" t="s">
        <v>26</v>
      </c>
      <c r="E41" s="26" t="s">
        <v>13</v>
      </c>
      <c r="F41" s="472" t="s">
        <v>542</v>
      </c>
      <c r="G41" s="472" t="s">
        <v>84</v>
      </c>
      <c r="H41" s="472" t="s">
        <v>85</v>
      </c>
      <c r="I41" s="701" t="s">
        <v>516</v>
      </c>
      <c r="J41" s="163"/>
      <c r="K41" s="472" t="s">
        <v>575</v>
      </c>
      <c r="L41" s="473"/>
      <c r="M41" s="163">
        <v>25</v>
      </c>
      <c r="N41" s="706">
        <v>13</v>
      </c>
      <c r="O41" s="163"/>
      <c r="P41" s="163"/>
      <c r="Q41" s="163"/>
      <c r="R41" s="490"/>
      <c r="S41" s="490"/>
      <c r="T41" s="490"/>
    </row>
    <row r="42" spans="1:106">
      <c r="A42" s="273" t="s">
        <v>9</v>
      </c>
      <c r="B42" s="273" t="s">
        <v>9</v>
      </c>
      <c r="C42" s="273">
        <v>2012</v>
      </c>
      <c r="D42" s="472" t="s">
        <v>26</v>
      </c>
      <c r="E42" s="26" t="s">
        <v>13</v>
      </c>
      <c r="F42" s="472" t="s">
        <v>542</v>
      </c>
      <c r="G42" s="472" t="s">
        <v>84</v>
      </c>
      <c r="H42" s="472" t="s">
        <v>597</v>
      </c>
      <c r="I42" s="701" t="s">
        <v>511</v>
      </c>
      <c r="J42" s="163"/>
      <c r="K42" s="472" t="s">
        <v>575</v>
      </c>
      <c r="L42" s="473"/>
      <c r="M42" s="163">
        <v>75</v>
      </c>
      <c r="N42" s="706">
        <v>99</v>
      </c>
      <c r="O42" s="163"/>
      <c r="P42" s="163"/>
      <c r="Q42" s="163"/>
      <c r="R42" s="490"/>
      <c r="S42" s="490"/>
      <c r="T42" s="490"/>
    </row>
    <row r="43" spans="1:106">
      <c r="A43" s="273" t="s">
        <v>9</v>
      </c>
      <c r="B43" s="273" t="s">
        <v>9</v>
      </c>
      <c r="C43" s="273">
        <v>2012</v>
      </c>
      <c r="D43" s="472" t="s">
        <v>26</v>
      </c>
      <c r="E43" s="26" t="s">
        <v>13</v>
      </c>
      <c r="F43" s="472" t="s">
        <v>542</v>
      </c>
      <c r="G43" s="472" t="s">
        <v>398</v>
      </c>
      <c r="H43" s="472" t="s">
        <v>85</v>
      </c>
      <c r="I43" s="701" t="s">
        <v>399</v>
      </c>
      <c r="J43" s="163"/>
      <c r="K43" s="472" t="s">
        <v>575</v>
      </c>
      <c r="L43" s="473"/>
      <c r="M43" s="163">
        <v>25</v>
      </c>
      <c r="N43" s="706">
        <v>24</v>
      </c>
      <c r="O43" s="163"/>
      <c r="P43" s="163"/>
      <c r="Q43" s="163"/>
      <c r="R43" s="490"/>
      <c r="S43" s="490"/>
      <c r="T43" s="490"/>
    </row>
    <row r="44" spans="1:106">
      <c r="A44" s="483"/>
      <c r="B44" s="483"/>
      <c r="C44" s="483"/>
      <c r="D44" s="483"/>
      <c r="E44" s="27"/>
      <c r="F44" s="483"/>
      <c r="G44" s="483"/>
      <c r="H44" s="483"/>
      <c r="I44" s="484"/>
      <c r="J44" s="112"/>
      <c r="K44" s="483"/>
      <c r="L44" s="443"/>
      <c r="M44" s="31"/>
      <c r="N44" s="154"/>
      <c r="O44" s="112"/>
      <c r="P44" s="112"/>
      <c r="Q44" s="112"/>
      <c r="R44" s="112"/>
      <c r="S44" s="112"/>
      <c r="T44" s="112"/>
    </row>
    <row r="45" spans="1:106" s="10" customFormat="1">
      <c r="A45" s="10" t="s">
        <v>1068</v>
      </c>
      <c r="U45" s="8"/>
    </row>
    <row r="46" spans="1:106" s="485" customFormat="1">
      <c r="A46" s="485" t="s">
        <v>569</v>
      </c>
      <c r="U46" s="8"/>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row>
    <row r="47" spans="1:106" s="488" customFormat="1">
      <c r="A47" s="486"/>
      <c r="B47" s="486"/>
      <c r="C47" s="486"/>
      <c r="D47" s="486"/>
      <c r="E47" s="486"/>
      <c r="F47" s="486"/>
      <c r="G47" s="486"/>
      <c r="H47" s="486"/>
      <c r="I47" s="486"/>
      <c r="J47" s="486"/>
      <c r="K47" s="486"/>
      <c r="L47" s="486"/>
      <c r="M47" s="486"/>
      <c r="N47" s="486"/>
      <c r="O47" s="486"/>
      <c r="P47" s="486"/>
      <c r="Q47" s="486"/>
      <c r="R47" s="486"/>
      <c r="S47" s="486"/>
      <c r="T47" s="486"/>
      <c r="U47" s="487"/>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row>
  </sheetData>
  <autoFilter ref="A3:DB43"/>
  <phoneticPr fontId="29" type="noConversion"/>
  <pageMargins left="0.78749999999999998" right="0.78749999999999998" top="1.0631944444444446" bottom="1.0631944444444446" header="0.51180555555555551" footer="0.51180555555555551"/>
  <pageSetup paperSize="9" scale="40"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2"/>
  <sheetViews>
    <sheetView view="pageBreakPreview" zoomScale="76" zoomScaleSheetLayoutView="76" workbookViewId="0">
      <pane ySplit="1665" activePane="bottomLeft"/>
      <selection activeCell="J1" sqref="J1"/>
      <selection pane="bottomLeft" activeCell="N36" sqref="N36"/>
    </sheetView>
  </sheetViews>
  <sheetFormatPr defaultColWidth="11.5703125" defaultRowHeight="12.75"/>
  <cols>
    <col min="1" max="1" width="11.5703125" customWidth="1"/>
    <col min="2" max="2" width="12.85546875" customWidth="1"/>
    <col min="3" max="3" width="11.5703125" customWidth="1"/>
    <col min="4" max="5" width="25.5703125" customWidth="1"/>
    <col min="6" max="6" width="15.28515625" customWidth="1"/>
    <col min="7" max="7" width="23.42578125" customWidth="1"/>
    <col min="8" max="9" width="19.140625" customWidth="1"/>
    <col min="10" max="10" width="34.5703125" customWidth="1"/>
    <col min="11" max="11" width="19.85546875" customWidth="1"/>
    <col min="12" max="17" width="11.5703125" customWidth="1"/>
    <col min="18" max="18" width="13.28515625" customWidth="1"/>
    <col min="22" max="22" width="18.28515625" customWidth="1"/>
    <col min="23" max="23" width="15.5703125" customWidth="1"/>
    <col min="24" max="24" width="17" customWidth="1"/>
  </cols>
  <sheetData>
    <row r="1" spans="1:24" ht="16.5" thickBot="1">
      <c r="A1" s="51" t="s">
        <v>109</v>
      </c>
      <c r="B1" s="51"/>
      <c r="C1" s="51"/>
      <c r="D1" s="51"/>
      <c r="E1" s="51"/>
      <c r="F1" s="51"/>
      <c r="G1" s="51"/>
      <c r="H1" s="51"/>
      <c r="I1" s="51"/>
      <c r="J1" s="51"/>
      <c r="K1" s="51"/>
      <c r="L1" s="51"/>
      <c r="M1" s="51"/>
      <c r="N1" s="51"/>
      <c r="O1" s="51"/>
      <c r="P1" s="51"/>
      <c r="T1" s="1"/>
      <c r="U1" s="1"/>
      <c r="V1" s="704" t="s">
        <v>0</v>
      </c>
      <c r="W1" s="825" t="s">
        <v>10</v>
      </c>
      <c r="X1" s="825"/>
    </row>
    <row r="2" spans="1:24" ht="16.5" thickBot="1">
      <c r="A2" s="55"/>
      <c r="B2" s="55"/>
      <c r="C2" s="55"/>
      <c r="D2" s="55"/>
      <c r="E2" s="55"/>
      <c r="F2" s="55"/>
      <c r="G2" s="55"/>
      <c r="H2" s="55"/>
      <c r="I2" s="55"/>
      <c r="J2" s="55"/>
      <c r="K2" s="55"/>
      <c r="L2" s="55"/>
      <c r="M2" s="55"/>
      <c r="N2" s="55"/>
      <c r="O2" s="55"/>
      <c r="P2" s="55"/>
      <c r="T2" s="1"/>
      <c r="U2" s="1"/>
      <c r="V2" s="704" t="s">
        <v>375</v>
      </c>
      <c r="W2" s="826">
        <v>2012</v>
      </c>
      <c r="X2" s="826"/>
    </row>
    <row r="3" spans="1:24" ht="64.5" thickBot="1">
      <c r="A3" s="41" t="s">
        <v>1</v>
      </c>
      <c r="B3" s="42" t="s">
        <v>97</v>
      </c>
      <c r="C3" s="42" t="s">
        <v>89</v>
      </c>
      <c r="D3" s="41" t="s">
        <v>15</v>
      </c>
      <c r="E3" s="41" t="s">
        <v>3</v>
      </c>
      <c r="F3" s="42" t="s">
        <v>110</v>
      </c>
      <c r="G3" s="42" t="s">
        <v>111</v>
      </c>
      <c r="H3" s="42" t="s">
        <v>112</v>
      </c>
      <c r="I3" s="42" t="s">
        <v>113</v>
      </c>
      <c r="J3" s="42" t="s">
        <v>100</v>
      </c>
      <c r="K3" s="42" t="s">
        <v>101</v>
      </c>
      <c r="L3" s="146" t="s">
        <v>43</v>
      </c>
      <c r="M3" s="702" t="s">
        <v>102</v>
      </c>
      <c r="N3" s="703" t="s">
        <v>103</v>
      </c>
      <c r="O3" s="42" t="s">
        <v>114</v>
      </c>
      <c r="P3" s="42" t="s">
        <v>115</v>
      </c>
      <c r="Q3" s="42" t="s">
        <v>336</v>
      </c>
      <c r="R3" s="42" t="s">
        <v>116</v>
      </c>
      <c r="S3" s="703" t="s">
        <v>106</v>
      </c>
      <c r="T3" s="703" t="s">
        <v>107</v>
      </c>
      <c r="U3" s="703" t="s">
        <v>108</v>
      </c>
      <c r="V3" s="703" t="s">
        <v>117</v>
      </c>
      <c r="W3" s="703" t="s">
        <v>118</v>
      </c>
      <c r="X3" s="703" t="s">
        <v>119</v>
      </c>
    </row>
    <row r="4" spans="1:24" s="173" customFormat="1">
      <c r="A4" s="700" t="s">
        <v>9</v>
      </c>
      <c r="B4" s="700" t="s">
        <v>9</v>
      </c>
      <c r="C4" s="700">
        <v>2012</v>
      </c>
      <c r="D4" s="700" t="s">
        <v>24</v>
      </c>
      <c r="E4" s="60" t="s">
        <v>13</v>
      </c>
      <c r="F4" s="170" t="s">
        <v>590</v>
      </c>
      <c r="G4" s="460" t="s">
        <v>611</v>
      </c>
      <c r="H4" s="700" t="s">
        <v>612</v>
      </c>
      <c r="I4" s="700" t="s">
        <v>613</v>
      </c>
      <c r="J4" s="272" t="s">
        <v>571</v>
      </c>
      <c r="K4" s="170">
        <v>1</v>
      </c>
      <c r="L4" s="382" t="s">
        <v>50</v>
      </c>
      <c r="M4" s="561">
        <v>5500</v>
      </c>
      <c r="N4" s="501">
        <v>2445</v>
      </c>
      <c r="O4" s="170">
        <v>12</v>
      </c>
      <c r="P4" s="700"/>
      <c r="Q4" s="700">
        <v>12</v>
      </c>
      <c r="R4" s="705" t="s">
        <v>138</v>
      </c>
      <c r="S4" s="489">
        <f>T4+U4</f>
        <v>8</v>
      </c>
      <c r="T4" s="489">
        <v>8</v>
      </c>
      <c r="U4" s="489"/>
      <c r="V4" s="505">
        <f>S4/Q4</f>
        <v>0.66666666666666663</v>
      </c>
      <c r="W4" s="505">
        <f>T4/O4</f>
        <v>0.66666666666666663</v>
      </c>
      <c r="X4" s="506"/>
    </row>
    <row r="5" spans="1:24" s="173" customFormat="1">
      <c r="A5" s="700" t="s">
        <v>9</v>
      </c>
      <c r="B5" s="700" t="s">
        <v>9</v>
      </c>
      <c r="C5" s="700">
        <v>2012</v>
      </c>
      <c r="D5" s="700" t="s">
        <v>24</v>
      </c>
      <c r="E5" s="60" t="s">
        <v>13</v>
      </c>
      <c r="F5" s="170" t="s">
        <v>591</v>
      </c>
      <c r="G5" s="460" t="s">
        <v>611</v>
      </c>
      <c r="H5" s="700" t="s">
        <v>612</v>
      </c>
      <c r="I5" s="700" t="s">
        <v>613</v>
      </c>
      <c r="J5" s="272" t="s">
        <v>592</v>
      </c>
      <c r="K5" s="170">
        <v>1</v>
      </c>
      <c r="L5" s="382" t="s">
        <v>50</v>
      </c>
      <c r="M5" s="561">
        <v>5500</v>
      </c>
      <c r="N5" s="501">
        <v>2445</v>
      </c>
      <c r="O5" s="170"/>
      <c r="P5" s="700"/>
      <c r="Q5" s="700" t="s">
        <v>225</v>
      </c>
      <c r="R5" s="705" t="s">
        <v>225</v>
      </c>
      <c r="S5" s="489">
        <v>88</v>
      </c>
      <c r="T5" s="489">
        <v>88</v>
      </c>
      <c r="U5" s="489"/>
      <c r="V5" s="505"/>
      <c r="W5" s="505"/>
      <c r="X5" s="506"/>
    </row>
    <row r="6" spans="1:24">
      <c r="A6" s="700" t="s">
        <v>9</v>
      </c>
      <c r="B6" s="700" t="s">
        <v>9</v>
      </c>
      <c r="C6" s="700">
        <v>2012</v>
      </c>
      <c r="D6" s="700" t="s">
        <v>24</v>
      </c>
      <c r="E6" s="60" t="s">
        <v>13</v>
      </c>
      <c r="F6" s="170" t="s">
        <v>581</v>
      </c>
      <c r="G6" s="700" t="s">
        <v>614</v>
      </c>
      <c r="H6" s="700" t="s">
        <v>615</v>
      </c>
      <c r="I6" s="700" t="s">
        <v>222</v>
      </c>
      <c r="J6" s="273" t="s">
        <v>571</v>
      </c>
      <c r="K6" s="700">
        <v>1</v>
      </c>
      <c r="L6" s="382" t="s">
        <v>50</v>
      </c>
      <c r="M6" s="248">
        <v>450</v>
      </c>
      <c r="N6" s="502">
        <v>257</v>
      </c>
      <c r="O6" s="552">
        <v>4</v>
      </c>
      <c r="P6" s="248"/>
      <c r="Q6" s="552">
        <v>4</v>
      </c>
      <c r="R6" s="552" t="s">
        <v>138</v>
      </c>
      <c r="S6" s="489">
        <v>4</v>
      </c>
      <c r="T6" s="489">
        <v>4</v>
      </c>
      <c r="U6" s="489"/>
      <c r="V6" s="505">
        <f t="shared" ref="V6:V8" si="0">S6/Q6</f>
        <v>1</v>
      </c>
      <c r="W6" s="505">
        <f t="shared" ref="W6:W8" si="1">T6/O6</f>
        <v>1</v>
      </c>
      <c r="X6" s="506"/>
    </row>
    <row r="7" spans="1:24">
      <c r="A7" s="171" t="s">
        <v>9</v>
      </c>
      <c r="B7" s="171" t="s">
        <v>9</v>
      </c>
      <c r="C7" s="171">
        <v>2012</v>
      </c>
      <c r="D7" s="171" t="s">
        <v>24</v>
      </c>
      <c r="E7" s="60" t="s">
        <v>13</v>
      </c>
      <c r="F7" s="170" t="s">
        <v>616</v>
      </c>
      <c r="G7" s="700" t="s">
        <v>614</v>
      </c>
      <c r="H7" s="171">
        <v>25</v>
      </c>
      <c r="I7" s="171" t="s">
        <v>617</v>
      </c>
      <c r="J7" s="274" t="s">
        <v>571</v>
      </c>
      <c r="K7" s="171">
        <v>1</v>
      </c>
      <c r="L7" s="382" t="s">
        <v>50</v>
      </c>
      <c r="M7" s="248">
        <v>1600</v>
      </c>
      <c r="N7" s="503">
        <v>1645</v>
      </c>
      <c r="O7" s="552">
        <v>3</v>
      </c>
      <c r="P7" s="262"/>
      <c r="Q7" s="552">
        <v>3</v>
      </c>
      <c r="R7" s="552" t="s">
        <v>138</v>
      </c>
      <c r="S7" s="489">
        <v>3</v>
      </c>
      <c r="T7" s="489">
        <v>3</v>
      </c>
      <c r="U7" s="489"/>
      <c r="V7" s="505">
        <f t="shared" si="0"/>
        <v>1</v>
      </c>
      <c r="W7" s="505">
        <f t="shared" si="1"/>
        <v>1</v>
      </c>
      <c r="X7" s="506"/>
    </row>
    <row r="8" spans="1:24">
      <c r="A8" s="171" t="s">
        <v>9</v>
      </c>
      <c r="B8" s="171" t="s">
        <v>9</v>
      </c>
      <c r="C8" s="171">
        <v>2012</v>
      </c>
      <c r="D8" s="171" t="s">
        <v>24</v>
      </c>
      <c r="E8" s="60" t="s">
        <v>13</v>
      </c>
      <c r="F8" s="700" t="s">
        <v>618</v>
      </c>
      <c r="G8" s="700" t="s">
        <v>614</v>
      </c>
      <c r="H8" s="171">
        <v>27</v>
      </c>
      <c r="I8" s="171" t="s">
        <v>619</v>
      </c>
      <c r="J8" s="274" t="s">
        <v>571</v>
      </c>
      <c r="K8" s="171">
        <v>1</v>
      </c>
      <c r="L8" s="382" t="s">
        <v>50</v>
      </c>
      <c r="M8" s="248">
        <v>2250</v>
      </c>
      <c r="N8" s="503">
        <v>1048</v>
      </c>
      <c r="O8" s="552">
        <v>3</v>
      </c>
      <c r="P8" s="262"/>
      <c r="Q8" s="552">
        <v>3</v>
      </c>
      <c r="R8" s="552" t="s">
        <v>138</v>
      </c>
      <c r="S8" s="489">
        <v>3</v>
      </c>
      <c r="T8" s="489">
        <v>3</v>
      </c>
      <c r="U8" s="489"/>
      <c r="V8" s="505">
        <f t="shared" si="0"/>
        <v>1</v>
      </c>
      <c r="W8" s="505">
        <f t="shared" si="1"/>
        <v>1</v>
      </c>
      <c r="X8" s="506"/>
    </row>
    <row r="9" spans="1:24" ht="25.5">
      <c r="A9" s="700" t="s">
        <v>9</v>
      </c>
      <c r="B9" s="700" t="s">
        <v>9</v>
      </c>
      <c r="C9" s="700">
        <v>2012</v>
      </c>
      <c r="D9" s="700" t="s">
        <v>24</v>
      </c>
      <c r="E9" s="60" t="s">
        <v>13</v>
      </c>
      <c r="F9" s="170" t="s">
        <v>588</v>
      </c>
      <c r="G9" s="700" t="s">
        <v>620</v>
      </c>
      <c r="H9" s="700">
        <v>27</v>
      </c>
      <c r="I9" s="700" t="s">
        <v>225</v>
      </c>
      <c r="J9" s="272" t="s">
        <v>580</v>
      </c>
      <c r="K9" s="700" t="s">
        <v>225</v>
      </c>
      <c r="L9" s="382"/>
      <c r="M9" s="248">
        <v>2300</v>
      </c>
      <c r="N9" s="502">
        <v>1393</v>
      </c>
      <c r="O9" s="248" t="s">
        <v>225</v>
      </c>
      <c r="P9" s="248"/>
      <c r="Q9" s="248" t="s">
        <v>225</v>
      </c>
      <c r="R9" s="248" t="s">
        <v>225</v>
      </c>
      <c r="S9" s="507" t="s">
        <v>225</v>
      </c>
      <c r="T9" s="489"/>
      <c r="U9" s="489"/>
      <c r="V9" s="505"/>
      <c r="W9" s="505"/>
      <c r="X9" s="506"/>
    </row>
    <row r="10" spans="1:24" ht="25.5">
      <c r="A10" s="700" t="s">
        <v>9</v>
      </c>
      <c r="B10" s="700" t="s">
        <v>9</v>
      </c>
      <c r="C10" s="700">
        <v>2012</v>
      </c>
      <c r="D10" s="700" t="s">
        <v>24</v>
      </c>
      <c r="E10" s="60" t="s">
        <v>13</v>
      </c>
      <c r="F10" s="170" t="s">
        <v>579</v>
      </c>
      <c r="G10" s="700" t="s">
        <v>620</v>
      </c>
      <c r="H10" s="700">
        <v>23</v>
      </c>
      <c r="I10" s="170" t="s">
        <v>621</v>
      </c>
      <c r="J10" s="272" t="s">
        <v>580</v>
      </c>
      <c r="K10" s="700" t="s">
        <v>225</v>
      </c>
      <c r="L10" s="382"/>
      <c r="M10" s="248">
        <v>500</v>
      </c>
      <c r="N10" s="504">
        <v>89</v>
      </c>
      <c r="O10" s="248" t="s">
        <v>225</v>
      </c>
      <c r="P10" s="248"/>
      <c r="Q10" s="248" t="s">
        <v>225</v>
      </c>
      <c r="R10" s="248" t="s">
        <v>86</v>
      </c>
      <c r="S10" s="507" t="s">
        <v>225</v>
      </c>
      <c r="T10" s="489"/>
      <c r="U10" s="489"/>
      <c r="V10" s="505"/>
      <c r="W10" s="505"/>
      <c r="X10" s="506"/>
    </row>
    <row r="11" spans="1:24" ht="25.5">
      <c r="A11" s="700" t="s">
        <v>9</v>
      </c>
      <c r="B11" s="700" t="s">
        <v>9</v>
      </c>
      <c r="C11" s="700">
        <v>2012</v>
      </c>
      <c r="D11" s="700" t="s">
        <v>26</v>
      </c>
      <c r="E11" s="60" t="s">
        <v>13</v>
      </c>
      <c r="F11" s="700" t="s">
        <v>608</v>
      </c>
      <c r="G11" s="700" t="s">
        <v>620</v>
      </c>
      <c r="H11" s="700" t="s">
        <v>488</v>
      </c>
      <c r="I11" s="170" t="s">
        <v>621</v>
      </c>
      <c r="J11" s="272" t="s">
        <v>580</v>
      </c>
      <c r="K11" s="700" t="s">
        <v>225</v>
      </c>
      <c r="L11" s="382"/>
      <c r="M11" s="248">
        <v>4600</v>
      </c>
      <c r="N11" s="815" t="s">
        <v>1432</v>
      </c>
      <c r="O11" s="248" t="s">
        <v>225</v>
      </c>
      <c r="P11" s="248"/>
      <c r="Q11" s="248" t="s">
        <v>225</v>
      </c>
      <c r="R11" s="248" t="s">
        <v>86</v>
      </c>
      <c r="S11" s="507" t="s">
        <v>225</v>
      </c>
      <c r="T11" s="489"/>
      <c r="U11" s="489"/>
      <c r="V11" s="505"/>
      <c r="W11" s="505"/>
      <c r="X11" s="506"/>
    </row>
    <row r="12" spans="1:24">
      <c r="A12" s="170" t="s">
        <v>9</v>
      </c>
      <c r="B12" s="170" t="s">
        <v>9</v>
      </c>
      <c r="C12" s="170">
        <v>2012</v>
      </c>
      <c r="D12" s="170" t="s">
        <v>24</v>
      </c>
      <c r="E12" s="60" t="s">
        <v>13</v>
      </c>
      <c r="F12" s="170" t="s">
        <v>570</v>
      </c>
      <c r="G12" s="500" t="s">
        <v>622</v>
      </c>
      <c r="H12" s="170" t="s">
        <v>623</v>
      </c>
      <c r="I12" s="170" t="s">
        <v>122</v>
      </c>
      <c r="J12" s="472" t="s">
        <v>571</v>
      </c>
      <c r="K12" s="170">
        <v>1</v>
      </c>
      <c r="L12" s="248" t="s">
        <v>49</v>
      </c>
      <c r="M12" s="248">
        <v>350</v>
      </c>
      <c r="N12" s="504">
        <v>247</v>
      </c>
      <c r="O12" s="248">
        <v>8</v>
      </c>
      <c r="P12" s="248"/>
      <c r="Q12" s="248">
        <v>8</v>
      </c>
      <c r="R12" s="552" t="s">
        <v>120</v>
      </c>
      <c r="S12" s="489">
        <v>4</v>
      </c>
      <c r="T12" s="489">
        <v>4</v>
      </c>
      <c r="U12" s="489"/>
      <c r="V12" s="505">
        <f t="shared" ref="V12:V30" si="2">S12/Q12</f>
        <v>0.5</v>
      </c>
      <c r="W12" s="454">
        <f t="shared" ref="W12:W30" si="3">T12/O12</f>
        <v>0.5</v>
      </c>
      <c r="X12" s="454"/>
    </row>
    <row r="13" spans="1:24" ht="38.25">
      <c r="A13" s="170" t="s">
        <v>9</v>
      </c>
      <c r="B13" s="170" t="s">
        <v>9</v>
      </c>
      <c r="C13" s="170">
        <v>2012</v>
      </c>
      <c r="D13" s="170" t="s">
        <v>24</v>
      </c>
      <c r="E13" s="60" t="s">
        <v>13</v>
      </c>
      <c r="F13" s="170" t="s">
        <v>572</v>
      </c>
      <c r="G13" s="700" t="s">
        <v>121</v>
      </c>
      <c r="H13" s="170" t="s">
        <v>623</v>
      </c>
      <c r="I13" s="170" t="s">
        <v>122</v>
      </c>
      <c r="J13" s="272" t="s">
        <v>573</v>
      </c>
      <c r="K13" s="170" t="s">
        <v>574</v>
      </c>
      <c r="L13" s="248" t="s">
        <v>49</v>
      </c>
      <c r="M13" s="248">
        <v>5500</v>
      </c>
      <c r="N13" s="504">
        <v>3717</v>
      </c>
      <c r="O13" s="170">
        <v>32</v>
      </c>
      <c r="P13" s="248" t="s">
        <v>225</v>
      </c>
      <c r="Q13" s="712"/>
      <c r="R13" s="552" t="s">
        <v>120</v>
      </c>
      <c r="S13" s="489">
        <v>40</v>
      </c>
      <c r="T13" s="489">
        <v>40</v>
      </c>
      <c r="U13" s="489"/>
      <c r="V13" s="713"/>
      <c r="W13" s="454">
        <f t="shared" si="3"/>
        <v>1.25</v>
      </c>
      <c r="X13" s="454"/>
    </row>
    <row r="14" spans="1:24">
      <c r="A14" s="460" t="s">
        <v>9</v>
      </c>
      <c r="B14" s="460" t="s">
        <v>9</v>
      </c>
      <c r="C14" s="460">
        <v>2012</v>
      </c>
      <c r="D14" s="460" t="s">
        <v>24</v>
      </c>
      <c r="E14" s="60" t="s">
        <v>13</v>
      </c>
      <c r="F14" s="170" t="s">
        <v>576</v>
      </c>
      <c r="G14" s="460" t="s">
        <v>624</v>
      </c>
      <c r="H14" s="460" t="s">
        <v>623</v>
      </c>
      <c r="I14" s="170" t="s">
        <v>122</v>
      </c>
      <c r="J14" s="476" t="s">
        <v>577</v>
      </c>
      <c r="K14" s="460">
        <v>1</v>
      </c>
      <c r="L14" s="248" t="s">
        <v>49</v>
      </c>
      <c r="M14" s="248">
        <v>150</v>
      </c>
      <c r="N14" s="504">
        <v>82</v>
      </c>
      <c r="O14" s="248"/>
      <c r="P14" s="552">
        <v>24</v>
      </c>
      <c r="Q14" s="712">
        <v>24</v>
      </c>
      <c r="R14" s="552" t="s">
        <v>120</v>
      </c>
      <c r="S14" s="489">
        <v>13</v>
      </c>
      <c r="T14" s="489"/>
      <c r="U14" s="489">
        <v>13</v>
      </c>
      <c r="V14" s="505">
        <f t="shared" si="2"/>
        <v>0.54166666666666663</v>
      </c>
      <c r="W14" s="454"/>
      <c r="X14" s="454">
        <f t="shared" ref="X14:X24" si="4">U14/P14</f>
        <v>0.54166666666666663</v>
      </c>
    </row>
    <row r="15" spans="1:24">
      <c r="A15" s="460" t="s">
        <v>9</v>
      </c>
      <c r="B15" s="460" t="s">
        <v>9</v>
      </c>
      <c r="C15" s="460">
        <v>2012</v>
      </c>
      <c r="D15" s="460" t="s">
        <v>24</v>
      </c>
      <c r="E15" s="60" t="s">
        <v>13</v>
      </c>
      <c r="F15" s="170" t="s">
        <v>582</v>
      </c>
      <c r="G15" s="500" t="s">
        <v>622</v>
      </c>
      <c r="H15" s="460" t="s">
        <v>625</v>
      </c>
      <c r="I15" s="170" t="s">
        <v>122</v>
      </c>
      <c r="J15" s="476" t="s">
        <v>571</v>
      </c>
      <c r="K15" s="460">
        <v>1</v>
      </c>
      <c r="L15" s="248" t="s">
        <v>49</v>
      </c>
      <c r="M15" s="248">
        <v>1750</v>
      </c>
      <c r="N15" s="504">
        <v>1764</v>
      </c>
      <c r="O15" s="248">
        <v>16</v>
      </c>
      <c r="P15" s="248"/>
      <c r="Q15" s="714">
        <v>16</v>
      </c>
      <c r="R15" s="552" t="s">
        <v>120</v>
      </c>
      <c r="S15" s="489">
        <v>23</v>
      </c>
      <c r="T15" s="489">
        <v>23</v>
      </c>
      <c r="U15" s="489"/>
      <c r="V15" s="505">
        <f t="shared" si="2"/>
        <v>1.4375</v>
      </c>
      <c r="W15" s="454">
        <f t="shared" si="3"/>
        <v>1.4375</v>
      </c>
      <c r="X15" s="454"/>
    </row>
    <row r="16" spans="1:24" ht="38.25">
      <c r="A16" s="460" t="s">
        <v>9</v>
      </c>
      <c r="B16" s="460" t="s">
        <v>9</v>
      </c>
      <c r="C16" s="460">
        <v>2012</v>
      </c>
      <c r="D16" s="460" t="s">
        <v>24</v>
      </c>
      <c r="E16" s="60" t="s">
        <v>13</v>
      </c>
      <c r="F16" s="170" t="s">
        <v>583</v>
      </c>
      <c r="G16" s="700" t="s">
        <v>121</v>
      </c>
      <c r="H16" s="460" t="s">
        <v>625</v>
      </c>
      <c r="I16" s="170" t="s">
        <v>122</v>
      </c>
      <c r="J16" s="272" t="s">
        <v>573</v>
      </c>
      <c r="K16" s="460" t="s">
        <v>574</v>
      </c>
      <c r="L16" s="248" t="s">
        <v>49</v>
      </c>
      <c r="M16" s="248">
        <v>9850</v>
      </c>
      <c r="N16" s="504">
        <v>6132</v>
      </c>
      <c r="O16" s="248">
        <v>20</v>
      </c>
      <c r="P16" s="248" t="s">
        <v>225</v>
      </c>
      <c r="Q16" s="714"/>
      <c r="R16" s="552" t="s">
        <v>120</v>
      </c>
      <c r="S16" s="489">
        <v>20</v>
      </c>
      <c r="T16" s="489">
        <v>20</v>
      </c>
      <c r="U16" s="489"/>
      <c r="V16" s="713"/>
      <c r="W16" s="454">
        <f t="shared" si="3"/>
        <v>1</v>
      </c>
      <c r="X16" s="454"/>
    </row>
    <row r="17" spans="1:60" ht="38.25">
      <c r="A17" s="460" t="s">
        <v>9</v>
      </c>
      <c r="B17" s="460" t="s">
        <v>9</v>
      </c>
      <c r="C17" s="460">
        <v>2012</v>
      </c>
      <c r="D17" s="460" t="s">
        <v>24</v>
      </c>
      <c r="E17" s="60" t="s">
        <v>13</v>
      </c>
      <c r="F17" s="170" t="s">
        <v>584</v>
      </c>
      <c r="G17" s="700" t="s">
        <v>626</v>
      </c>
      <c r="H17" s="460" t="s">
        <v>625</v>
      </c>
      <c r="I17" s="170" t="s">
        <v>122</v>
      </c>
      <c r="J17" s="272" t="s">
        <v>573</v>
      </c>
      <c r="K17" s="460" t="s">
        <v>574</v>
      </c>
      <c r="L17" s="248" t="s">
        <v>49</v>
      </c>
      <c r="M17" s="248">
        <v>1900</v>
      </c>
      <c r="N17" s="504">
        <v>1205</v>
      </c>
      <c r="O17" s="248">
        <v>12</v>
      </c>
      <c r="P17" s="248" t="s">
        <v>225</v>
      </c>
      <c r="Q17" s="714"/>
      <c r="R17" s="552" t="s">
        <v>120</v>
      </c>
      <c r="S17" s="489">
        <v>5</v>
      </c>
      <c r="T17" s="489">
        <v>5</v>
      </c>
      <c r="U17" s="489"/>
      <c r="V17" s="713"/>
      <c r="W17" s="454">
        <f t="shared" si="3"/>
        <v>0.41666666666666669</v>
      </c>
      <c r="X17" s="454"/>
    </row>
    <row r="18" spans="1:60">
      <c r="A18" s="460" t="s">
        <v>9</v>
      </c>
      <c r="B18" s="460" t="s">
        <v>9</v>
      </c>
      <c r="C18" s="460">
        <v>2012</v>
      </c>
      <c r="D18" s="460" t="s">
        <v>24</v>
      </c>
      <c r="E18" s="60" t="s">
        <v>13</v>
      </c>
      <c r="F18" s="170" t="s">
        <v>585</v>
      </c>
      <c r="G18" s="460" t="s">
        <v>624</v>
      </c>
      <c r="H18" s="460" t="s">
        <v>625</v>
      </c>
      <c r="I18" s="170" t="s">
        <v>122</v>
      </c>
      <c r="J18" s="476" t="s">
        <v>577</v>
      </c>
      <c r="K18" s="460">
        <v>1</v>
      </c>
      <c r="L18" s="561" t="s">
        <v>49</v>
      </c>
      <c r="M18" s="561">
        <v>2050</v>
      </c>
      <c r="N18" s="501">
        <v>1181</v>
      </c>
      <c r="O18" s="170"/>
      <c r="P18" s="248">
        <v>80</v>
      </c>
      <c r="Q18" s="248">
        <v>80</v>
      </c>
      <c r="R18" s="705" t="s">
        <v>120</v>
      </c>
      <c r="S18" s="489">
        <v>46</v>
      </c>
      <c r="T18" s="489"/>
      <c r="U18" s="489">
        <v>46</v>
      </c>
      <c r="V18" s="505">
        <f t="shared" si="2"/>
        <v>0.57499999999999996</v>
      </c>
      <c r="W18" s="454"/>
      <c r="X18" s="454">
        <f t="shared" si="4"/>
        <v>0.57499999999999996</v>
      </c>
    </row>
    <row r="19" spans="1:60">
      <c r="A19" s="700" t="s">
        <v>9</v>
      </c>
      <c r="B19" s="700" t="s">
        <v>9</v>
      </c>
      <c r="C19" s="700">
        <v>2012</v>
      </c>
      <c r="D19" s="700" t="s">
        <v>24</v>
      </c>
      <c r="E19" s="60" t="s">
        <v>13</v>
      </c>
      <c r="F19" s="170" t="s">
        <v>593</v>
      </c>
      <c r="G19" s="457" t="s">
        <v>627</v>
      </c>
      <c r="H19" s="700">
        <v>30</v>
      </c>
      <c r="I19" s="22" t="s">
        <v>122</v>
      </c>
      <c r="J19" s="272" t="s">
        <v>571</v>
      </c>
      <c r="K19" s="700">
        <v>1</v>
      </c>
      <c r="L19" s="561" t="s">
        <v>50</v>
      </c>
      <c r="M19" s="561">
        <v>450</v>
      </c>
      <c r="N19" s="501">
        <v>221</v>
      </c>
      <c r="O19" s="170">
        <v>12</v>
      </c>
      <c r="P19" s="700"/>
      <c r="Q19" s="170">
        <v>12</v>
      </c>
      <c r="R19" s="705" t="s">
        <v>138</v>
      </c>
      <c r="S19" s="489">
        <f>T19+U19</f>
        <v>8</v>
      </c>
      <c r="T19" s="489">
        <v>8</v>
      </c>
      <c r="U19" s="489"/>
      <c r="V19" s="505">
        <f t="shared" si="2"/>
        <v>0.66666666666666663</v>
      </c>
      <c r="W19" s="505">
        <f t="shared" si="3"/>
        <v>0.66666666666666663</v>
      </c>
      <c r="X19" s="506"/>
    </row>
    <row r="20" spans="1:60">
      <c r="A20" s="700" t="s">
        <v>9</v>
      </c>
      <c r="B20" s="700" t="s">
        <v>9</v>
      </c>
      <c r="C20" s="700">
        <v>2012</v>
      </c>
      <c r="D20" s="700" t="s">
        <v>24</v>
      </c>
      <c r="E20" s="60" t="s">
        <v>13</v>
      </c>
      <c r="F20" s="170" t="s">
        <v>594</v>
      </c>
      <c r="G20" s="700" t="s">
        <v>121</v>
      </c>
      <c r="H20" s="700" t="s">
        <v>612</v>
      </c>
      <c r="I20" s="22" t="s">
        <v>628</v>
      </c>
      <c r="J20" s="272" t="s">
        <v>571</v>
      </c>
      <c r="K20" s="700">
        <v>1</v>
      </c>
      <c r="L20" s="561" t="s">
        <v>50</v>
      </c>
      <c r="M20" s="561">
        <v>3350</v>
      </c>
      <c r="N20" s="501">
        <v>1476</v>
      </c>
      <c r="O20" s="170">
        <v>12</v>
      </c>
      <c r="P20" s="700"/>
      <c r="Q20" s="170">
        <v>12</v>
      </c>
      <c r="R20" s="705" t="s">
        <v>138</v>
      </c>
      <c r="S20" s="489">
        <f t="shared" ref="S20:S21" si="5">T20+U20</f>
        <v>11</v>
      </c>
      <c r="T20" s="489">
        <v>11</v>
      </c>
      <c r="U20" s="489"/>
      <c r="V20" s="505">
        <f t="shared" si="2"/>
        <v>0.91666666666666663</v>
      </c>
      <c r="W20" s="505">
        <f t="shared" si="3"/>
        <v>0.91666666666666663</v>
      </c>
      <c r="X20" s="506"/>
    </row>
    <row r="21" spans="1:60">
      <c r="A21" s="700" t="s">
        <v>9</v>
      </c>
      <c r="B21" s="700" t="s">
        <v>9</v>
      </c>
      <c r="C21" s="700">
        <v>2012</v>
      </c>
      <c r="D21" s="700" t="s">
        <v>24</v>
      </c>
      <c r="E21" s="60" t="s">
        <v>13</v>
      </c>
      <c r="F21" s="170" t="s">
        <v>595</v>
      </c>
      <c r="G21" s="700" t="s">
        <v>629</v>
      </c>
      <c r="H21" s="700" t="s">
        <v>612</v>
      </c>
      <c r="I21" s="170" t="s">
        <v>222</v>
      </c>
      <c r="J21" s="272" t="s">
        <v>571</v>
      </c>
      <c r="K21" s="700">
        <v>1</v>
      </c>
      <c r="L21" s="561" t="s">
        <v>50</v>
      </c>
      <c r="M21" s="561">
        <v>500</v>
      </c>
      <c r="N21" s="501">
        <v>587</v>
      </c>
      <c r="O21" s="170">
        <v>4</v>
      </c>
      <c r="P21" s="700"/>
      <c r="Q21" s="700">
        <v>4</v>
      </c>
      <c r="R21" s="705" t="s">
        <v>138</v>
      </c>
      <c r="S21" s="489">
        <f t="shared" si="5"/>
        <v>4</v>
      </c>
      <c r="T21" s="489">
        <v>4</v>
      </c>
      <c r="U21" s="489"/>
      <c r="V21" s="505">
        <f t="shared" si="2"/>
        <v>1</v>
      </c>
      <c r="W21" s="505">
        <f t="shared" si="3"/>
        <v>1</v>
      </c>
      <c r="X21" s="506"/>
    </row>
    <row r="22" spans="1:60">
      <c r="A22" s="460" t="s">
        <v>9</v>
      </c>
      <c r="B22" s="460" t="s">
        <v>9</v>
      </c>
      <c r="C22" s="460">
        <v>2012</v>
      </c>
      <c r="D22" s="460" t="s">
        <v>26</v>
      </c>
      <c r="E22" s="60" t="s">
        <v>13</v>
      </c>
      <c r="F22" s="170" t="s">
        <v>596</v>
      </c>
      <c r="G22" s="460" t="s">
        <v>347</v>
      </c>
      <c r="H22" s="460" t="s">
        <v>488</v>
      </c>
      <c r="I22" s="170" t="s">
        <v>122</v>
      </c>
      <c r="J22" s="476" t="s">
        <v>577</v>
      </c>
      <c r="K22" s="460">
        <v>1</v>
      </c>
      <c r="L22" s="561" t="s">
        <v>49</v>
      </c>
      <c r="M22" s="561">
        <v>150</v>
      </c>
      <c r="N22" s="501">
        <v>138</v>
      </c>
      <c r="O22" s="170"/>
      <c r="P22" s="248">
        <v>12</v>
      </c>
      <c r="Q22" s="248">
        <v>12</v>
      </c>
      <c r="R22" s="705" t="s">
        <v>120</v>
      </c>
      <c r="S22" s="489">
        <v>18</v>
      </c>
      <c r="T22" s="489"/>
      <c r="U22" s="489">
        <v>18</v>
      </c>
      <c r="V22" s="505">
        <f t="shared" si="2"/>
        <v>1.5</v>
      </c>
      <c r="W22" s="505"/>
      <c r="X22" s="505">
        <f t="shared" si="4"/>
        <v>1.5</v>
      </c>
    </row>
    <row r="23" spans="1:60">
      <c r="A23" s="460" t="s">
        <v>9</v>
      </c>
      <c r="B23" s="460" t="s">
        <v>9</v>
      </c>
      <c r="C23" s="460">
        <v>2012</v>
      </c>
      <c r="D23" s="460" t="s">
        <v>26</v>
      </c>
      <c r="E23" s="60" t="s">
        <v>13</v>
      </c>
      <c r="F23" s="170" t="s">
        <v>598</v>
      </c>
      <c r="G23" s="460" t="s">
        <v>630</v>
      </c>
      <c r="H23" s="460" t="s">
        <v>488</v>
      </c>
      <c r="I23" s="170" t="s">
        <v>122</v>
      </c>
      <c r="J23" s="476" t="s">
        <v>571</v>
      </c>
      <c r="K23" s="460">
        <v>1</v>
      </c>
      <c r="L23" s="561" t="s">
        <v>49</v>
      </c>
      <c r="M23" s="561">
        <v>14250</v>
      </c>
      <c r="N23" s="501">
        <v>7387</v>
      </c>
      <c r="O23" s="262">
        <v>12</v>
      </c>
      <c r="P23" s="262"/>
      <c r="Q23" s="262">
        <v>12</v>
      </c>
      <c r="R23" s="705" t="s">
        <v>120</v>
      </c>
      <c r="S23" s="489">
        <v>8</v>
      </c>
      <c r="T23" s="489">
        <v>8</v>
      </c>
      <c r="U23" s="489"/>
      <c r="V23" s="505">
        <f t="shared" si="2"/>
        <v>0.66666666666666663</v>
      </c>
      <c r="W23" s="505">
        <f t="shared" si="3"/>
        <v>0.66666666666666663</v>
      </c>
      <c r="X23" s="505"/>
    </row>
    <row r="24" spans="1:60">
      <c r="A24" s="460" t="s">
        <v>9</v>
      </c>
      <c r="B24" s="460" t="s">
        <v>9</v>
      </c>
      <c r="C24" s="460">
        <v>2012</v>
      </c>
      <c r="D24" s="460" t="s">
        <v>26</v>
      </c>
      <c r="E24" s="60" t="s">
        <v>13</v>
      </c>
      <c r="F24" s="170" t="s">
        <v>599</v>
      </c>
      <c r="G24" s="460" t="s">
        <v>624</v>
      </c>
      <c r="H24" s="460" t="s">
        <v>488</v>
      </c>
      <c r="I24" s="170" t="s">
        <v>122</v>
      </c>
      <c r="J24" s="476" t="s">
        <v>577</v>
      </c>
      <c r="K24" s="170">
        <v>1</v>
      </c>
      <c r="L24" s="561" t="s">
        <v>49</v>
      </c>
      <c r="M24" s="561">
        <v>300</v>
      </c>
      <c r="N24" s="501">
        <v>171</v>
      </c>
      <c r="O24" s="170"/>
      <c r="P24" s="248">
        <v>96</v>
      </c>
      <c r="Q24" s="248">
        <v>96</v>
      </c>
      <c r="R24" s="705" t="s">
        <v>120</v>
      </c>
      <c r="S24" s="489">
        <v>45</v>
      </c>
      <c r="T24" s="489"/>
      <c r="U24" s="489">
        <v>45</v>
      </c>
      <c r="V24" s="505">
        <f t="shared" si="2"/>
        <v>0.46875</v>
      </c>
      <c r="W24" s="505"/>
      <c r="X24" s="505">
        <f t="shared" si="4"/>
        <v>0.46875</v>
      </c>
    </row>
    <row r="25" spans="1:60" ht="25.5">
      <c r="A25" s="460" t="s">
        <v>9</v>
      </c>
      <c r="B25" s="460" t="s">
        <v>9</v>
      </c>
      <c r="C25" s="460">
        <v>2012</v>
      </c>
      <c r="D25" s="460" t="s">
        <v>26</v>
      </c>
      <c r="E25" s="60" t="s">
        <v>13</v>
      </c>
      <c r="F25" s="170" t="s">
        <v>600</v>
      </c>
      <c r="G25" s="500" t="s">
        <v>631</v>
      </c>
      <c r="H25" s="460" t="s">
        <v>488</v>
      </c>
      <c r="I25" s="170" t="s">
        <v>122</v>
      </c>
      <c r="J25" s="476" t="s">
        <v>571</v>
      </c>
      <c r="K25" s="460">
        <v>1</v>
      </c>
      <c r="L25" s="561" t="s">
        <v>49</v>
      </c>
      <c r="M25" s="561">
        <v>1450</v>
      </c>
      <c r="N25" s="501">
        <v>1624</v>
      </c>
      <c r="O25" s="262">
        <v>16</v>
      </c>
      <c r="P25" s="262"/>
      <c r="Q25" s="262">
        <v>16</v>
      </c>
      <c r="R25" s="705" t="s">
        <v>120</v>
      </c>
      <c r="S25" s="489">
        <v>12</v>
      </c>
      <c r="T25" s="489">
        <v>12</v>
      </c>
      <c r="U25" s="489"/>
      <c r="V25" s="505">
        <f t="shared" si="2"/>
        <v>0.75</v>
      </c>
      <c r="W25" s="505">
        <f t="shared" si="3"/>
        <v>0.75</v>
      </c>
      <c r="X25" s="505"/>
    </row>
    <row r="26" spans="1:60">
      <c r="A26" s="460" t="s">
        <v>9</v>
      </c>
      <c r="B26" s="460" t="s">
        <v>9</v>
      </c>
      <c r="C26" s="460">
        <v>2012</v>
      </c>
      <c r="D26" s="460" t="s">
        <v>26</v>
      </c>
      <c r="E26" s="60" t="s">
        <v>13</v>
      </c>
      <c r="F26" s="170" t="s">
        <v>601</v>
      </c>
      <c r="G26" s="460" t="s">
        <v>632</v>
      </c>
      <c r="H26" s="460" t="s">
        <v>488</v>
      </c>
      <c r="I26" s="170" t="s">
        <v>122</v>
      </c>
      <c r="J26" s="476" t="s">
        <v>571</v>
      </c>
      <c r="K26" s="460">
        <v>1</v>
      </c>
      <c r="L26" s="561" t="s">
        <v>49</v>
      </c>
      <c r="M26" s="561">
        <v>1250</v>
      </c>
      <c r="N26" s="501">
        <v>1035</v>
      </c>
      <c r="O26" s="262">
        <v>12</v>
      </c>
      <c r="P26" s="262"/>
      <c r="Q26" s="262">
        <v>12</v>
      </c>
      <c r="R26" s="705" t="s">
        <v>120</v>
      </c>
      <c r="S26" s="489">
        <v>9</v>
      </c>
      <c r="T26" s="489">
        <v>9</v>
      </c>
      <c r="U26" s="489"/>
      <c r="V26" s="505">
        <f t="shared" si="2"/>
        <v>0.75</v>
      </c>
      <c r="W26" s="505">
        <f t="shared" si="3"/>
        <v>0.75</v>
      </c>
      <c r="X26" s="505"/>
    </row>
    <row r="27" spans="1:60" ht="38.25">
      <c r="A27" s="460" t="s">
        <v>9</v>
      </c>
      <c r="B27" s="460" t="s">
        <v>9</v>
      </c>
      <c r="C27" s="460">
        <v>2012</v>
      </c>
      <c r="D27" s="460" t="s">
        <v>26</v>
      </c>
      <c r="E27" s="60" t="s">
        <v>13</v>
      </c>
      <c r="F27" s="170" t="s">
        <v>604</v>
      </c>
      <c r="G27" s="500" t="s">
        <v>634</v>
      </c>
      <c r="H27" s="460" t="s">
        <v>633</v>
      </c>
      <c r="I27" s="170" t="s">
        <v>122</v>
      </c>
      <c r="J27" s="476" t="s">
        <v>571</v>
      </c>
      <c r="K27" s="460">
        <v>1</v>
      </c>
      <c r="L27" s="170" t="s">
        <v>49</v>
      </c>
      <c r="M27" s="460">
        <v>3050</v>
      </c>
      <c r="N27" s="501">
        <v>972</v>
      </c>
      <c r="O27" s="170">
        <v>16</v>
      </c>
      <c r="P27" s="460"/>
      <c r="Q27" s="170">
        <v>16</v>
      </c>
      <c r="R27" s="700" t="s">
        <v>120</v>
      </c>
      <c r="S27" s="489">
        <v>11</v>
      </c>
      <c r="T27" s="489">
        <v>11</v>
      </c>
      <c r="U27" s="489"/>
      <c r="V27" s="505">
        <f t="shared" si="2"/>
        <v>0.6875</v>
      </c>
      <c r="W27" s="505">
        <f t="shared" si="3"/>
        <v>0.6875</v>
      </c>
      <c r="X27" s="505"/>
    </row>
    <row r="28" spans="1:60" ht="25.5">
      <c r="A28" s="460" t="s">
        <v>9</v>
      </c>
      <c r="B28" s="460" t="s">
        <v>9</v>
      </c>
      <c r="C28" s="460">
        <v>2012</v>
      </c>
      <c r="D28" s="460" t="s">
        <v>26</v>
      </c>
      <c r="E28" s="60" t="s">
        <v>13</v>
      </c>
      <c r="F28" s="170" t="s">
        <v>605</v>
      </c>
      <c r="G28" s="500" t="s">
        <v>635</v>
      </c>
      <c r="H28" s="460" t="s">
        <v>633</v>
      </c>
      <c r="I28" s="170" t="s">
        <v>122</v>
      </c>
      <c r="J28" s="476" t="s">
        <v>571</v>
      </c>
      <c r="K28" s="460">
        <v>1</v>
      </c>
      <c r="L28" s="561" t="s">
        <v>49</v>
      </c>
      <c r="M28" s="561">
        <v>3650</v>
      </c>
      <c r="N28" s="501">
        <v>4427</v>
      </c>
      <c r="O28" s="262">
        <v>12</v>
      </c>
      <c r="P28" s="262"/>
      <c r="Q28" s="262">
        <v>12</v>
      </c>
      <c r="R28" s="705" t="s">
        <v>120</v>
      </c>
      <c r="S28" s="489">
        <v>12</v>
      </c>
      <c r="T28" s="489">
        <v>12</v>
      </c>
      <c r="U28" s="489"/>
      <c r="V28" s="505">
        <f t="shared" si="2"/>
        <v>1</v>
      </c>
      <c r="W28" s="505">
        <f t="shared" si="3"/>
        <v>1</v>
      </c>
      <c r="X28" s="505"/>
    </row>
    <row r="29" spans="1:60" ht="25.5">
      <c r="A29" s="460" t="s">
        <v>9</v>
      </c>
      <c r="B29" s="460" t="s">
        <v>9</v>
      </c>
      <c r="C29" s="460">
        <v>2012</v>
      </c>
      <c r="D29" s="460" t="s">
        <v>26</v>
      </c>
      <c r="E29" s="60" t="s">
        <v>13</v>
      </c>
      <c r="F29" s="170" t="s">
        <v>606</v>
      </c>
      <c r="G29" s="500" t="s">
        <v>636</v>
      </c>
      <c r="H29" s="460" t="s">
        <v>637</v>
      </c>
      <c r="I29" s="170" t="s">
        <v>122</v>
      </c>
      <c r="J29" s="476" t="s">
        <v>571</v>
      </c>
      <c r="K29" s="460">
        <v>1</v>
      </c>
      <c r="L29" s="561" t="s">
        <v>49</v>
      </c>
      <c r="M29" s="561">
        <v>3000</v>
      </c>
      <c r="N29" s="501">
        <v>1039</v>
      </c>
      <c r="O29" s="262">
        <v>12</v>
      </c>
      <c r="P29" s="262"/>
      <c r="Q29" s="262">
        <v>12</v>
      </c>
      <c r="R29" s="705" t="s">
        <v>120</v>
      </c>
      <c r="S29" s="489">
        <v>9</v>
      </c>
      <c r="T29" s="489">
        <v>9</v>
      </c>
      <c r="U29" s="489"/>
      <c r="V29" s="505">
        <f t="shared" si="2"/>
        <v>0.75</v>
      </c>
      <c r="W29" s="505">
        <f t="shared" si="3"/>
        <v>0.75</v>
      </c>
      <c r="X29" s="505"/>
    </row>
    <row r="30" spans="1:60" ht="25.5">
      <c r="A30" s="460" t="s">
        <v>9</v>
      </c>
      <c r="B30" s="460" t="s">
        <v>9</v>
      </c>
      <c r="C30" s="460">
        <v>2012</v>
      </c>
      <c r="D30" s="460" t="s">
        <v>26</v>
      </c>
      <c r="E30" s="60" t="s">
        <v>13</v>
      </c>
      <c r="F30" s="170" t="s">
        <v>607</v>
      </c>
      <c r="G30" s="500" t="s">
        <v>635</v>
      </c>
      <c r="H30" s="460" t="s">
        <v>637</v>
      </c>
      <c r="I30" s="170" t="s">
        <v>122</v>
      </c>
      <c r="J30" s="476" t="s">
        <v>571</v>
      </c>
      <c r="K30" s="460">
        <v>1</v>
      </c>
      <c r="L30" s="561" t="s">
        <v>49</v>
      </c>
      <c r="M30" s="561">
        <v>1000</v>
      </c>
      <c r="N30" s="501">
        <v>1754</v>
      </c>
      <c r="O30" s="262">
        <v>12</v>
      </c>
      <c r="P30" s="262"/>
      <c r="Q30" s="262">
        <v>12</v>
      </c>
      <c r="R30" s="705" t="s">
        <v>120</v>
      </c>
      <c r="S30" s="489">
        <v>12</v>
      </c>
      <c r="T30" s="489">
        <v>12</v>
      </c>
      <c r="U30" s="489"/>
      <c r="V30" s="505">
        <f t="shared" si="2"/>
        <v>1</v>
      </c>
      <c r="W30" s="505">
        <f t="shared" si="3"/>
        <v>1</v>
      </c>
      <c r="X30" s="505"/>
    </row>
    <row r="31" spans="1:60" s="69" customFormat="1">
      <c r="A31" s="69" t="s">
        <v>1068</v>
      </c>
      <c r="Y31" s="156"/>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row>
    <row r="32" spans="1:60" s="1" customFormat="1">
      <c r="Y32" s="156"/>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31"/>
      <c r="BG32" s="31"/>
      <c r="BH32" s="31"/>
    </row>
  </sheetData>
  <autoFilter ref="A3:BH31"/>
  <mergeCells count="2">
    <mergeCell ref="W1:X1"/>
    <mergeCell ref="W2:X2"/>
  </mergeCells>
  <phoneticPr fontId="29" type="noConversion"/>
  <printOptions horizontalCentered="1"/>
  <pageMargins left="0.78749999999999998" right="0.78749999999999998" top="1.0527777777777778" bottom="1.0527777777777778" header="0.78749999999999998" footer="0.78749999999999998"/>
  <pageSetup paperSize="9" scale="34" firstPageNumber="0" orientation="landscape" horizontalDpi="300" verticalDpi="300" r:id="rId1"/>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37</vt:i4>
      </vt:variant>
    </vt:vector>
  </HeadingPairs>
  <TitlesOfParts>
    <vt:vector size="62" baseType="lpstr">
      <vt:lpstr>II_B_1</vt:lpstr>
      <vt:lpstr>III_A_1</vt:lpstr>
      <vt:lpstr>III_B_1</vt:lpstr>
      <vt:lpstr>III_B_2</vt:lpstr>
      <vt:lpstr>III_B_3</vt:lpstr>
      <vt:lpstr>III_C_1</vt:lpstr>
      <vt:lpstr>III_C_2</vt:lpstr>
      <vt:lpstr>III_C_3</vt:lpstr>
      <vt:lpstr>III_C_4</vt:lpstr>
      <vt:lpstr>III_C_5</vt:lpstr>
      <vt:lpstr>III_C_6</vt:lpstr>
      <vt:lpstr>III_E_1</vt:lpstr>
      <vt:lpstr>III_E_2</vt:lpstr>
      <vt:lpstr>III_E_3</vt:lpstr>
      <vt:lpstr>III_F_1 </vt:lpstr>
      <vt:lpstr>III_F_2</vt:lpstr>
      <vt:lpstr>III_G_1</vt:lpstr>
      <vt:lpstr>IV_A_1</vt:lpstr>
      <vt:lpstr>IV_A_2</vt:lpstr>
      <vt:lpstr>IV_A_3 </vt:lpstr>
      <vt:lpstr>IV_B_1</vt:lpstr>
      <vt:lpstr>IV_B_2</vt:lpstr>
      <vt:lpstr>V_1</vt:lpstr>
      <vt:lpstr>VI_1</vt:lpstr>
      <vt:lpstr>Blad1</vt:lpstr>
      <vt:lpstr>Excel_BuiltIn_Print_Area_1_1</vt:lpstr>
      <vt:lpstr>Excel_BuiltIn_Print_Area_1_1_1</vt:lpstr>
      <vt:lpstr>Excel_BuiltIn_Print_Area_10_1</vt:lpstr>
      <vt:lpstr>Excel_BuiltIn_Print_Area_11_1</vt:lpstr>
      <vt:lpstr>Excel_BuiltIn_Print_Area_12_1</vt:lpstr>
      <vt:lpstr>Excel_BuiltIn_Print_Area_12_1_1</vt:lpstr>
      <vt:lpstr>Excel_BuiltIn_Print_Area_14_1</vt:lpstr>
      <vt:lpstr>'III_F_1 '!Excel_BuiltIn_Print_Area_15_1</vt:lpstr>
      <vt:lpstr>Excel_BuiltIn_Print_Area_4_1</vt:lpstr>
      <vt:lpstr>III_B_3!Excel_BuiltIn_Print_Area_5_1</vt:lpstr>
      <vt:lpstr>Excel_BuiltIn_Print_Area_7_1</vt:lpstr>
      <vt:lpstr>Excel_BuiltIn_Print_Area_8_1</vt:lpstr>
      <vt:lpstr>Excel_BuiltIn_Print_Area_9_1</vt:lpstr>
      <vt:lpstr>II_B_1!Utskriftsområde</vt:lpstr>
      <vt:lpstr>III_A_1!Utskriftsområde</vt:lpstr>
      <vt:lpstr>III_B_1!Utskriftsområde</vt:lpstr>
      <vt:lpstr>III_B_2!Utskriftsområde</vt:lpstr>
      <vt:lpstr>III_B_3!Utskriftsområde</vt:lpstr>
      <vt:lpstr>III_C_1!Utskriftsområde</vt:lpstr>
      <vt:lpstr>III_C_2!Utskriftsområde</vt:lpstr>
      <vt:lpstr>III_C_3!Utskriftsområde</vt:lpstr>
      <vt:lpstr>III_C_4!Utskriftsområde</vt:lpstr>
      <vt:lpstr>III_C_5!Utskriftsområde</vt:lpstr>
      <vt:lpstr>III_C_6!Utskriftsområde</vt:lpstr>
      <vt:lpstr>III_E_1!Utskriftsområde</vt:lpstr>
      <vt:lpstr>III_E_2!Utskriftsområde</vt:lpstr>
      <vt:lpstr>III_E_3!Utskriftsområde</vt:lpstr>
      <vt:lpstr>'III_F_1 '!Utskriftsområde</vt:lpstr>
      <vt:lpstr>III_F_2!Utskriftsområde</vt:lpstr>
      <vt:lpstr>III_G_1!Utskriftsområde</vt:lpstr>
      <vt:lpstr>IV_A_1!Utskriftsområde</vt:lpstr>
      <vt:lpstr>IV_A_2!Utskriftsområde</vt:lpstr>
      <vt:lpstr>'IV_A_3 '!Utskriftsområde</vt:lpstr>
      <vt:lpstr>IV_B_1!Utskriftsområde</vt:lpstr>
      <vt:lpstr>IV_B_2!Utskriftsområde</vt:lpstr>
      <vt:lpstr>V_1!Utskriftsområde</vt:lpstr>
      <vt:lpstr>VI_1!Utskriftsområde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Stransky</dc:creator>
  <cp:lastModifiedBy>Anna Palmé</cp:lastModifiedBy>
  <cp:lastPrinted>2013-05-30T12:39:34Z</cp:lastPrinted>
  <dcterms:created xsi:type="dcterms:W3CDTF">2009-11-05T10:40:17Z</dcterms:created>
  <dcterms:modified xsi:type="dcterms:W3CDTF">2014-03-13T08:14:07Z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